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 firstSheet="1" activeTab="5"/>
  </bookViews>
  <sheets>
    <sheet name="CRD 236-238" sheetId="9" r:id="rId1"/>
    <sheet name="CRD 240-244" sheetId="8" r:id="rId2"/>
    <sheet name="CRD 245-252" sheetId="7" r:id="rId3"/>
    <sheet name="CRD 253-260" sheetId="6" r:id="rId4"/>
    <sheet name="CRD 261-280" sheetId="1" r:id="rId5"/>
    <sheet name="CRD 278-298" sheetId="2" r:id="rId6"/>
    <sheet name="CRD 298-313" sheetId="4" r:id="rId7"/>
    <sheet name="CRD 314-321" sheetId="5" r:id="rId8"/>
  </sheets>
  <calcPr calcId="144525"/>
</workbook>
</file>

<file path=xl/calcChain.xml><?xml version="1.0" encoding="utf-8"?>
<calcChain xmlns="http://schemas.openxmlformats.org/spreadsheetml/2006/main">
  <c r="V45" i="2" l="1"/>
  <c r="W45" i="2" s="1"/>
  <c r="T45" i="2"/>
  <c r="U45" i="2"/>
  <c r="V44" i="2"/>
  <c r="T42" i="2"/>
  <c r="U42" i="2"/>
  <c r="T43" i="2"/>
  <c r="U43" i="2"/>
  <c r="T44" i="2"/>
  <c r="U44" i="2"/>
  <c r="U41" i="2"/>
  <c r="T41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U33" i="2"/>
  <c r="T33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U25" i="2"/>
  <c r="T25" i="2"/>
  <c r="S45" i="2"/>
  <c r="S44" i="2"/>
  <c r="S25" i="2"/>
  <c r="S46" i="2"/>
  <c r="R47" i="2"/>
  <c r="Q47" i="2"/>
  <c r="P47" i="2"/>
  <c r="Q46" i="2"/>
  <c r="P46" i="2"/>
  <c r="R45" i="2"/>
  <c r="Q41" i="2"/>
  <c r="Q42" i="2"/>
  <c r="Q43" i="2"/>
  <c r="Q44" i="2"/>
  <c r="Q45" i="2"/>
  <c r="P45" i="2"/>
  <c r="P42" i="2"/>
  <c r="P43" i="2"/>
  <c r="P44" i="2"/>
  <c r="P41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P34" i="2"/>
  <c r="P35" i="2"/>
  <c r="P36" i="2"/>
  <c r="P37" i="2"/>
  <c r="P38" i="2"/>
  <c r="P39" i="2"/>
  <c r="P40" i="2"/>
  <c r="P33" i="2"/>
  <c r="P32" i="2"/>
  <c r="P26" i="2"/>
  <c r="P27" i="2"/>
  <c r="P28" i="2"/>
  <c r="P29" i="2"/>
  <c r="P30" i="2"/>
  <c r="P31" i="2"/>
  <c r="P25" i="2"/>
  <c r="R46" i="2"/>
  <c r="W44" i="2"/>
  <c r="R44" i="2"/>
  <c r="V43" i="2"/>
  <c r="R43" i="2"/>
  <c r="S43" i="2" s="1"/>
  <c r="V42" i="2"/>
  <c r="W42" i="2" s="1"/>
  <c r="R42" i="2"/>
  <c r="V41" i="2"/>
  <c r="R41" i="2"/>
  <c r="S41" i="2" s="1"/>
  <c r="V40" i="2"/>
  <c r="W40" i="2" s="1"/>
  <c r="R40" i="2"/>
  <c r="V39" i="2"/>
  <c r="R39" i="2"/>
  <c r="S39" i="2" s="1"/>
  <c r="V38" i="2"/>
  <c r="W38" i="2" s="1"/>
  <c r="R38" i="2"/>
  <c r="V37" i="2"/>
  <c r="R37" i="2"/>
  <c r="S37" i="2" s="1"/>
  <c r="V36" i="2"/>
  <c r="W36" i="2" s="1"/>
  <c r="R36" i="2"/>
  <c r="V35" i="2"/>
  <c r="R35" i="2"/>
  <c r="S35" i="2" s="1"/>
  <c r="V34" i="2"/>
  <c r="W34" i="2" s="1"/>
  <c r="R34" i="2"/>
  <c r="V33" i="2"/>
  <c r="R33" i="2"/>
  <c r="S33" i="2" s="1"/>
  <c r="V32" i="2"/>
  <c r="W32" i="2" s="1"/>
  <c r="R32" i="2"/>
  <c r="V31" i="2"/>
  <c r="R31" i="2"/>
  <c r="S31" i="2" s="1"/>
  <c r="V30" i="2"/>
  <c r="W30" i="2" s="1"/>
  <c r="R30" i="2"/>
  <c r="S30" i="2" s="1"/>
  <c r="V29" i="2"/>
  <c r="W29" i="2" s="1"/>
  <c r="R29" i="2"/>
  <c r="S29" i="2" s="1"/>
  <c r="V28" i="2"/>
  <c r="W28" i="2" s="1"/>
  <c r="R28" i="2"/>
  <c r="S28" i="2" s="1"/>
  <c r="V27" i="2"/>
  <c r="W27" i="2" s="1"/>
  <c r="R27" i="2"/>
  <c r="S27" i="2" s="1"/>
  <c r="V26" i="2"/>
  <c r="W26" i="2" s="1"/>
  <c r="R26" i="2"/>
  <c r="S26" i="2" s="1"/>
  <c r="V25" i="2"/>
  <c r="W25" i="2" s="1"/>
  <c r="R25" i="2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25" i="1"/>
  <c r="V33" i="1"/>
  <c r="V34" i="1"/>
  <c r="V35" i="1"/>
  <c r="V36" i="1"/>
  <c r="V37" i="1"/>
  <c r="V38" i="1"/>
  <c r="V39" i="1"/>
  <c r="V40" i="1"/>
  <c r="V41" i="1"/>
  <c r="V42" i="1"/>
  <c r="V43" i="1"/>
  <c r="V44" i="1"/>
  <c r="V32" i="1"/>
  <c r="U33" i="1"/>
  <c r="U34" i="1"/>
  <c r="U35" i="1"/>
  <c r="U36" i="1"/>
  <c r="U37" i="1"/>
  <c r="U38" i="1"/>
  <c r="U39" i="1"/>
  <c r="U40" i="1"/>
  <c r="U41" i="1"/>
  <c r="U42" i="1"/>
  <c r="U43" i="1"/>
  <c r="U44" i="1"/>
  <c r="T42" i="1"/>
  <c r="T43" i="1"/>
  <c r="T44" i="1"/>
  <c r="T41" i="1"/>
  <c r="T34" i="1"/>
  <c r="T35" i="1"/>
  <c r="T36" i="1"/>
  <c r="T37" i="1"/>
  <c r="T38" i="1"/>
  <c r="T39" i="1"/>
  <c r="T40" i="1"/>
  <c r="T33" i="1"/>
  <c r="U25" i="1"/>
  <c r="U26" i="1"/>
  <c r="U27" i="1"/>
  <c r="U28" i="1"/>
  <c r="U29" i="1"/>
  <c r="U30" i="1"/>
  <c r="U31" i="1"/>
  <c r="U32" i="1"/>
  <c r="T26" i="1"/>
  <c r="T27" i="1"/>
  <c r="T28" i="1"/>
  <c r="T29" i="1"/>
  <c r="T30" i="1"/>
  <c r="T31" i="1"/>
  <c r="T32" i="1"/>
  <c r="T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25" i="1"/>
  <c r="S46" i="1"/>
  <c r="S45" i="1"/>
  <c r="R45" i="1"/>
  <c r="R33" i="1"/>
  <c r="R34" i="1"/>
  <c r="R35" i="1"/>
  <c r="R36" i="1"/>
  <c r="R37" i="1"/>
  <c r="R38" i="1"/>
  <c r="R39" i="1"/>
  <c r="R40" i="1"/>
  <c r="R41" i="1"/>
  <c r="R42" i="1"/>
  <c r="R43" i="1"/>
  <c r="R44" i="1"/>
  <c r="R25" i="1"/>
  <c r="Q41" i="1"/>
  <c r="Q42" i="1"/>
  <c r="Q43" i="1"/>
  <c r="Q44" i="1"/>
  <c r="P42" i="1"/>
  <c r="P43" i="1"/>
  <c r="P44" i="1"/>
  <c r="P41" i="1"/>
  <c r="Q33" i="1"/>
  <c r="Q34" i="1"/>
  <c r="Q35" i="1"/>
  <c r="Q36" i="1"/>
  <c r="Q37" i="1"/>
  <c r="Q38" i="1"/>
  <c r="Q39" i="1"/>
  <c r="Q40" i="1"/>
  <c r="P34" i="1"/>
  <c r="P35" i="1"/>
  <c r="P36" i="1"/>
  <c r="P37" i="1"/>
  <c r="P38" i="1"/>
  <c r="P39" i="1"/>
  <c r="P40" i="1"/>
  <c r="P33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Q25" i="1"/>
  <c r="P25" i="1"/>
  <c r="R46" i="1"/>
  <c r="R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Y29" i="8"/>
  <c r="Z29" i="8" s="1"/>
  <c r="U29" i="8"/>
  <c r="V29" i="8" s="1"/>
  <c r="U25" i="8"/>
  <c r="V25" i="8" s="1"/>
  <c r="Q26" i="8"/>
  <c r="R26" i="8" s="1"/>
  <c r="Q27" i="8"/>
  <c r="R27" i="8" s="1"/>
  <c r="Q28" i="8"/>
  <c r="R28" i="8" s="1"/>
  <c r="Q29" i="8"/>
  <c r="R29" i="8" s="1"/>
  <c r="Q30" i="8"/>
  <c r="R30" i="8" s="1"/>
  <c r="Q31" i="8"/>
  <c r="R31" i="8" s="1"/>
  <c r="Q25" i="8"/>
  <c r="R25" i="8" s="1"/>
  <c r="Y28" i="8"/>
  <c r="Z28" i="8" s="1"/>
  <c r="U28" i="8"/>
  <c r="V28" i="8" s="1"/>
  <c r="Y27" i="8"/>
  <c r="Z27" i="8" s="1"/>
  <c r="U27" i="8"/>
  <c r="V27" i="8" s="1"/>
  <c r="Y26" i="8"/>
  <c r="Z26" i="8" s="1"/>
  <c r="U26" i="8"/>
  <c r="V26" i="8" s="1"/>
  <c r="Y25" i="8"/>
  <c r="Z25" i="8" s="1"/>
  <c r="R34" i="7"/>
  <c r="R33" i="7"/>
  <c r="S33" i="7" s="1"/>
  <c r="Z32" i="7"/>
  <c r="AA32" i="7" s="1"/>
  <c r="V32" i="7"/>
  <c r="W32" i="7" s="1"/>
  <c r="R32" i="7"/>
  <c r="S32" i="7" s="1"/>
  <c r="Z31" i="7"/>
  <c r="AA31" i="7" s="1"/>
  <c r="V31" i="7"/>
  <c r="W31" i="7" s="1"/>
  <c r="R31" i="7"/>
  <c r="S31" i="7" s="1"/>
  <c r="Z30" i="7"/>
  <c r="AA30" i="7" s="1"/>
  <c r="V30" i="7"/>
  <c r="W30" i="7" s="1"/>
  <c r="R30" i="7"/>
  <c r="S30" i="7" s="1"/>
  <c r="Z29" i="7"/>
  <c r="AA29" i="7" s="1"/>
  <c r="V29" i="7"/>
  <c r="W29" i="7" s="1"/>
  <c r="R29" i="7"/>
  <c r="S29" i="7" s="1"/>
  <c r="Z28" i="7"/>
  <c r="AA28" i="7" s="1"/>
  <c r="V28" i="7"/>
  <c r="W28" i="7" s="1"/>
  <c r="R28" i="7"/>
  <c r="S28" i="7" s="1"/>
  <c r="Z27" i="7"/>
  <c r="AA27" i="7" s="1"/>
  <c r="V27" i="7"/>
  <c r="W27" i="7" s="1"/>
  <c r="R27" i="7"/>
  <c r="S27" i="7" s="1"/>
  <c r="Z26" i="7"/>
  <c r="AA26" i="7" s="1"/>
  <c r="V26" i="7"/>
  <c r="W26" i="7" s="1"/>
  <c r="R26" i="7"/>
  <c r="S26" i="7" s="1"/>
  <c r="Z25" i="7"/>
  <c r="AA25" i="7" s="1"/>
  <c r="V25" i="7"/>
  <c r="W25" i="7" s="1"/>
  <c r="R25" i="7"/>
  <c r="S25" i="7" s="1"/>
  <c r="V26" i="6"/>
  <c r="V27" i="6"/>
  <c r="V28" i="6"/>
  <c r="V29" i="6"/>
  <c r="V30" i="6"/>
  <c r="V31" i="6"/>
  <c r="V32" i="6"/>
  <c r="Z26" i="6"/>
  <c r="Z27" i="6"/>
  <c r="Z28" i="6"/>
  <c r="Z29" i="6"/>
  <c r="Z30" i="6"/>
  <c r="Z31" i="6"/>
  <c r="AA31" i="6" s="1"/>
  <c r="Z32" i="6"/>
  <c r="AA32" i="6" s="1"/>
  <c r="Z25" i="6"/>
  <c r="V25" i="6"/>
  <c r="R26" i="6"/>
  <c r="S26" i="6" s="1"/>
  <c r="R27" i="6"/>
  <c r="S27" i="6" s="1"/>
  <c r="R28" i="6"/>
  <c r="S28" i="6" s="1"/>
  <c r="R29" i="6"/>
  <c r="S29" i="6" s="1"/>
  <c r="R30" i="6"/>
  <c r="S30" i="6" s="1"/>
  <c r="R31" i="6"/>
  <c r="S31" i="6" s="1"/>
  <c r="R32" i="6"/>
  <c r="S32" i="6" s="1"/>
  <c r="R33" i="6"/>
  <c r="W26" i="6" s="1"/>
  <c r="R34" i="6"/>
  <c r="S34" i="6" s="1"/>
  <c r="R25" i="6"/>
  <c r="S25" i="6" s="1"/>
  <c r="W31" i="2" l="1"/>
  <c r="S32" i="2"/>
  <c r="W33" i="2"/>
  <c r="S34" i="2"/>
  <c r="W35" i="2"/>
  <c r="S36" i="2"/>
  <c r="W37" i="2"/>
  <c r="S38" i="2"/>
  <c r="W39" i="2"/>
  <c r="S40" i="2"/>
  <c r="W41" i="2"/>
  <c r="S42" i="2"/>
  <c r="W43" i="2"/>
  <c r="S47" i="2"/>
  <c r="S33" i="6"/>
  <c r="W25" i="6"/>
  <c r="AA30" i="6"/>
  <c r="AA29" i="6"/>
  <c r="AA28" i="6"/>
  <c r="AA27" i="6"/>
  <c r="AA26" i="6"/>
  <c r="W32" i="6"/>
  <c r="W31" i="6"/>
  <c r="W30" i="6"/>
  <c r="W29" i="6"/>
  <c r="W28" i="6"/>
  <c r="W27" i="6"/>
  <c r="AA25" i="6"/>
  <c r="S34" i="7"/>
  <c r="Z26" i="5"/>
  <c r="Z27" i="5"/>
  <c r="Z28" i="5"/>
  <c r="Z29" i="5"/>
  <c r="Z30" i="5"/>
  <c r="Z31" i="5"/>
  <c r="Z32" i="5"/>
  <c r="Z25" i="5"/>
  <c r="V26" i="5"/>
  <c r="V27" i="5"/>
  <c r="V28" i="5"/>
  <c r="V29" i="5"/>
  <c r="V30" i="5"/>
  <c r="V31" i="5"/>
  <c r="V32" i="5"/>
  <c r="V25" i="5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25" i="5"/>
  <c r="S25" i="5" s="1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Z14" i="4"/>
  <c r="V14" i="4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14" i="4"/>
  <c r="S14" i="4" s="1"/>
  <c r="AA14" i="4" l="1"/>
  <c r="W26" i="4"/>
  <c r="W24" i="4"/>
  <c r="W22" i="4"/>
  <c r="W20" i="4"/>
  <c r="W18" i="4"/>
  <c r="W16" i="4"/>
  <c r="AA27" i="4"/>
  <c r="AA25" i="4"/>
  <c r="AA23" i="4"/>
  <c r="AA21" i="4"/>
  <c r="AA19" i="4"/>
  <c r="AA17" i="4"/>
  <c r="AA15" i="4"/>
  <c r="W32" i="5"/>
  <c r="W30" i="5"/>
  <c r="W28" i="5"/>
  <c r="W26" i="5"/>
  <c r="AA32" i="5"/>
  <c r="AA30" i="5"/>
  <c r="AA28" i="5"/>
  <c r="AA26" i="5"/>
  <c r="W14" i="4"/>
  <c r="W27" i="4"/>
  <c r="W25" i="4"/>
  <c r="W23" i="4"/>
  <c r="W21" i="4"/>
  <c r="W19" i="4"/>
  <c r="W17" i="4"/>
  <c r="W15" i="4"/>
  <c r="AA26" i="4"/>
  <c r="AA24" i="4"/>
  <c r="AA22" i="4"/>
  <c r="AA20" i="4"/>
  <c r="AA18" i="4"/>
  <c r="AA16" i="4"/>
  <c r="W25" i="5"/>
  <c r="W31" i="5"/>
  <c r="W29" i="5"/>
  <c r="W27" i="5"/>
  <c r="AA25" i="5"/>
  <c r="AA31" i="5"/>
  <c r="AA29" i="5"/>
  <c r="AA27" i="5"/>
</calcChain>
</file>

<file path=xl/sharedStrings.xml><?xml version="1.0" encoding="utf-8"?>
<sst xmlns="http://schemas.openxmlformats.org/spreadsheetml/2006/main" count="536" uniqueCount="146">
  <si>
    <t>User: USER</t>
  </si>
  <si>
    <t>Path: C:\Program Files\BMG\NEPHELOgalaxy\User\Data\</t>
  </si>
  <si>
    <t>Test ID: 284</t>
  </si>
  <si>
    <t>Test Name: SOLUBILITY TEST</t>
  </si>
  <si>
    <t>Date: 2/13/2012</t>
  </si>
  <si>
    <t>Time: 6:03:48 PM</t>
  </si>
  <si>
    <t>ID1: CRD 261-280 w/o 269</t>
  </si>
  <si>
    <t>ID2: 50 &amp; 20µM</t>
  </si>
  <si>
    <t>ID3: 13.2.12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</si>
  <si>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</si>
  <si>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</si>
  <si>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</si>
  <si>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</si>
  <si>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</si>
  <si>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</si>
  <si>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</si>
  <si>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</si>
  <si>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</si>
  <si>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</si>
  <si>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CRD 261</t>
  </si>
  <si>
    <t>CRD 269</t>
  </si>
  <si>
    <t>CRD 277</t>
  </si>
  <si>
    <t>CRD 262</t>
  </si>
  <si>
    <t>CRD 270</t>
  </si>
  <si>
    <t>CRD 278</t>
  </si>
  <si>
    <t>CRD 263</t>
  </si>
  <si>
    <t>CRD 271</t>
  </si>
  <si>
    <t>CRD 279</t>
  </si>
  <si>
    <t>CRD 264</t>
  </si>
  <si>
    <t>CRD 272</t>
  </si>
  <si>
    <t>CRD 280</t>
  </si>
  <si>
    <t>CRD 265</t>
  </si>
  <si>
    <t>CRD 273</t>
  </si>
  <si>
    <t>1% DMSO</t>
  </si>
  <si>
    <t>Buffer only</t>
  </si>
  <si>
    <t>CRD 266</t>
  </si>
  <si>
    <t>CRD 274</t>
  </si>
  <si>
    <t>CRD 267</t>
  </si>
  <si>
    <t>CRD 275</t>
  </si>
  <si>
    <t>CRD 268</t>
  </si>
  <si>
    <t>CRD 276</t>
  </si>
  <si>
    <t>50µM</t>
  </si>
  <si>
    <t>20µM</t>
  </si>
  <si>
    <t>Test ID: 278</t>
  </si>
  <si>
    <t>Date: 1/20/2012</t>
  </si>
  <si>
    <t>Time: 7:12:13 PM</t>
  </si>
  <si>
    <t>ID1: CRD278-298</t>
  </si>
  <si>
    <t>CRD 286</t>
  </si>
  <si>
    <t>CRD 294</t>
  </si>
  <si>
    <t>CRD 287</t>
  </si>
  <si>
    <t>CRD 295</t>
  </si>
  <si>
    <t>CRD 288</t>
  </si>
  <si>
    <t>CRD 296</t>
  </si>
  <si>
    <t>CRD 281</t>
  </si>
  <si>
    <t>CRD 289</t>
  </si>
  <si>
    <t>CRD 297</t>
  </si>
  <si>
    <t>CRD 282</t>
  </si>
  <si>
    <t>CRD 290</t>
  </si>
  <si>
    <t>CRD 298</t>
  </si>
  <si>
    <t>CRD 283</t>
  </si>
  <si>
    <t>CRD 291</t>
  </si>
  <si>
    <t>CRD 284</t>
  </si>
  <si>
    <t>CRD 292</t>
  </si>
  <si>
    <t>CRD 285</t>
  </si>
  <si>
    <t>CRD 293</t>
  </si>
  <si>
    <t>Test ID: 328</t>
  </si>
  <si>
    <t>Date: 3/9/2012</t>
  </si>
  <si>
    <t>Time: 6:04:32 PM</t>
  </si>
  <si>
    <t>ID1: CRD 298-313</t>
  </si>
  <si>
    <t>ID2: w/o 301&amp; 302 new</t>
  </si>
  <si>
    <t>ID3: 50,20 &amp; 2µM_9.03.12</t>
  </si>
  <si>
    <t>2µM</t>
  </si>
  <si>
    <t>n1</t>
  </si>
  <si>
    <t>n2</t>
  </si>
  <si>
    <t>Avg</t>
  </si>
  <si>
    <t>Fold</t>
  </si>
  <si>
    <t>CRD 299</t>
  </si>
  <si>
    <t>CRD 300</t>
  </si>
  <si>
    <t>CRD 303</t>
  </si>
  <si>
    <t>CRD 304</t>
  </si>
  <si>
    <t>CRD 305</t>
  </si>
  <si>
    <t>CRD 306</t>
  </si>
  <si>
    <t>CRD 307</t>
  </si>
  <si>
    <t>CRD 308</t>
  </si>
  <si>
    <t>CRD 309</t>
  </si>
  <si>
    <t>CRD 310</t>
  </si>
  <si>
    <t>CRD 311</t>
  </si>
  <si>
    <t>CRD 312</t>
  </si>
  <si>
    <t>CRD 313</t>
  </si>
  <si>
    <t>Buffer</t>
  </si>
  <si>
    <t>Test ID: 331</t>
  </si>
  <si>
    <t>Time: 6:51:41 PM</t>
  </si>
  <si>
    <t>ID1: CRD 314-321</t>
  </si>
  <si>
    <t>ID2: 50,20 &amp; 2µM</t>
  </si>
  <si>
    <t>ID3: 9.3.12</t>
  </si>
  <si>
    <t>fold</t>
  </si>
  <si>
    <t>CRD 314</t>
  </si>
  <si>
    <t>CRD 315</t>
  </si>
  <si>
    <t>CRD 316</t>
  </si>
  <si>
    <t>CRD 317</t>
  </si>
  <si>
    <t>CRD 318</t>
  </si>
  <si>
    <t>CRD 319</t>
  </si>
  <si>
    <t>CRD 320</t>
  </si>
  <si>
    <t>CRD 321</t>
  </si>
  <si>
    <t>Test ID: 339</t>
  </si>
  <si>
    <t>Date: 3/13/2012</t>
  </si>
  <si>
    <t>Time: 12:40:37 PM</t>
  </si>
  <si>
    <t>ID1: CRD 253-260</t>
  </si>
  <si>
    <t>ID3: 30 min</t>
  </si>
  <si>
    <t>CRD 253</t>
  </si>
  <si>
    <t>CRD 254</t>
  </si>
  <si>
    <t>CRD 255</t>
  </si>
  <si>
    <t>CRD 256</t>
  </si>
  <si>
    <t>CRD 257</t>
  </si>
  <si>
    <t>CRD 258</t>
  </si>
  <si>
    <t>CRD 259</t>
  </si>
  <si>
    <t>CRD 260</t>
  </si>
  <si>
    <t>Test ID: 341</t>
  </si>
  <si>
    <t>Date: 3/16/2012</t>
  </si>
  <si>
    <t>Time: 3:15:53 PM</t>
  </si>
  <si>
    <t>ID1: CRD 245-252</t>
  </si>
  <si>
    <t>ID3: 16.3.12</t>
  </si>
  <si>
    <t>CRD 245</t>
  </si>
  <si>
    <t>CRD 246</t>
  </si>
  <si>
    <t>CRD 247</t>
  </si>
  <si>
    <t>CRD 248</t>
  </si>
  <si>
    <t>CRD 249</t>
  </si>
  <si>
    <t>CRD 250</t>
  </si>
  <si>
    <t>CRD 251</t>
  </si>
  <si>
    <t>CRD 252</t>
  </si>
  <si>
    <t>Test ID: 343</t>
  </si>
  <si>
    <t>Time: 4:16:17 PM</t>
  </si>
  <si>
    <t>ID1: CRD 240-244</t>
  </si>
  <si>
    <t>ID3: 16.03.12</t>
  </si>
  <si>
    <t>CRD 240</t>
  </si>
  <si>
    <t>CRD 241</t>
  </si>
  <si>
    <t>CRD 242</t>
  </si>
  <si>
    <t>CRD 243</t>
  </si>
  <si>
    <t>CRD 244</t>
  </si>
  <si>
    <t>Test ID: 340</t>
  </si>
  <si>
    <t>Time: 3:13:34 PM</t>
  </si>
  <si>
    <t>ID1: CRD 236-238</t>
  </si>
  <si>
    <t>ID3: 10 min</t>
  </si>
  <si>
    <t>CRD 236</t>
  </si>
  <si>
    <t>CRD 237</t>
  </si>
  <si>
    <t>CRD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</si>
</sst>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6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" fillId="0" borderId="31" xfId="0" applyFont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15" xfId="0" applyBorder="1"/>
    <xf numFmtId="0" fontId="0" fillId="0" borderId="27" xfId="0" applyBorder="1"/>
    <xf numFmtId="0" fontId="0" fillId="0" borderId="6" xfId="0" applyBorder="1" applyAlignment="1">
      <alignment horizontal="right"/>
    </xf>
    <xf numFmtId="1" fontId="0" fillId="0" borderId="6" xfId="0" applyNumberFormat="1" applyBorder="1"/>
    <xf numFmtId="0" fontId="0" fillId="0" borderId="8" xfId="0" applyBorder="1" applyAlignment="1"/>
    <xf numFmtId="0" fontId="0" fillId="0" borderId="9" xfId="0" applyBorder="1" applyAlignment="1"/>
    <xf numFmtId="0" fontId="0" fillId="0" borderId="28" xfId="0" applyBorder="1" applyAlignment="1"/>
    <xf numFmtId="0" fontId="0" fillId="0" borderId="25" xfId="0" applyBorder="1" applyAlignment="1"/>
    <xf numFmtId="0" fontId="0" fillId="0" borderId="10" xfId="0" applyBorder="1"/>
    <xf numFmtId="0" fontId="0" fillId="0" borderId="11" xfId="0" applyBorder="1" applyAlignment="1">
      <alignment horizontal="right"/>
    </xf>
    <xf numFmtId="1" fontId="0" fillId="0" borderId="11" xfId="0" applyNumberFormat="1" applyBorder="1"/>
    <xf numFmtId="0" fontId="0" fillId="0" borderId="16" xfId="0" applyBorder="1" applyAlignment="1">
      <alignment horizontal="right"/>
    </xf>
    <xf numFmtId="1" fontId="0" fillId="0" borderId="16" xfId="0" applyNumberFormat="1" applyBorder="1"/>
    <xf numFmtId="0" fontId="1" fillId="0" borderId="15" xfId="0" applyFont="1" applyBorder="1"/>
    <xf numFmtId="0" fontId="0" fillId="0" borderId="30" xfId="0" applyBorder="1"/>
    <xf numFmtId="0" fontId="0" fillId="0" borderId="31" xfId="0" applyBorder="1" applyAlignment="1">
      <alignment horizontal="right"/>
    </xf>
    <xf numFmtId="1" fontId="0" fillId="0" borderId="31" xfId="0" applyNumberFormat="1" applyBorder="1"/>
    <xf numFmtId="0" fontId="0" fillId="0" borderId="30" xfId="0" applyBorder="1" applyAlignment="1">
      <alignment horizontal="right"/>
    </xf>
    <xf numFmtId="164" fontId="1" fillId="0" borderId="29" xfId="0" applyNumberFormat="1" applyFont="1" applyBorder="1"/>
    <xf numFmtId="164" fontId="1" fillId="0" borderId="24" xfId="0" applyNumberFormat="1" applyFont="1" applyBorder="1"/>
    <xf numFmtId="164" fontId="1" fillId="0" borderId="2" xfId="0" applyNumberFormat="1" applyFont="1" applyBorder="1"/>
    <xf numFmtId="164" fontId="1" fillId="0" borderId="14" xfId="0" applyNumberFormat="1" applyFont="1" applyBorder="1"/>
    <xf numFmtId="164" fontId="1" fillId="0" borderId="32" xfId="0" applyNumberFormat="1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2" xfId="0" applyFont="1" applyBorder="1"/>
    <xf numFmtId="0" fontId="1" fillId="0" borderId="30" xfId="0" applyFont="1" applyBorder="1"/>
    <xf numFmtId="0" fontId="1" fillId="0" borderId="32" xfId="0" applyFont="1" applyBorder="1"/>
    <xf numFmtId="164" fontId="1" fillId="0" borderId="12" xfId="0" applyNumberFormat="1" applyFont="1" applyBorder="1"/>
    <xf numFmtId="0" fontId="1" fillId="0" borderId="4" xfId="0" applyFont="1" applyBorder="1"/>
    <xf numFmtId="0" fontId="0" fillId="0" borderId="33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3" xfId="0" applyBorder="1"/>
    <xf numFmtId="164" fontId="1" fillId="0" borderId="17" xfId="0" applyNumberFormat="1" applyFont="1" applyBorder="1"/>
    <xf numFmtId="0" fontId="0" fillId="0" borderId="29" xfId="0" applyBorder="1"/>
    <xf numFmtId="0" fontId="0" fillId="0" borderId="26" xfId="0" applyBorder="1"/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15" xfId="0" applyBorder="1"/>
    <xf numFmtId="0" fontId="0" fillId="0" borderId="27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right"/>
    </xf>
    <xf numFmtId="1" fontId="0" fillId="0" borderId="6" xfId="0" applyNumberFormat="1" applyBorder="1"/>
    <xf numFmtId="0" fontId="0" fillId="0" borderId="10" xfId="0" applyBorder="1"/>
    <xf numFmtId="0" fontId="0" fillId="0" borderId="11" xfId="0" applyBorder="1" applyAlignment="1">
      <alignment horizontal="right"/>
    </xf>
    <xf numFmtId="1" fontId="0" fillId="0" borderId="11" xfId="0" applyNumberFormat="1" applyBorder="1"/>
    <xf numFmtId="0" fontId="0" fillId="0" borderId="16" xfId="0" applyBorder="1" applyAlignment="1">
      <alignment horizontal="right"/>
    </xf>
    <xf numFmtId="1" fontId="0" fillId="0" borderId="16" xfId="0" applyNumberFormat="1" applyBorder="1"/>
    <xf numFmtId="164" fontId="0" fillId="0" borderId="26" xfId="0" applyNumberFormat="1" applyBorder="1"/>
    <xf numFmtId="0" fontId="1" fillId="0" borderId="15" xfId="0" applyFont="1" applyBorder="1"/>
    <xf numFmtId="0" fontId="0" fillId="0" borderId="30" xfId="0" applyBorder="1"/>
    <xf numFmtId="0" fontId="0" fillId="0" borderId="31" xfId="0" applyBorder="1" applyAlignment="1">
      <alignment horizontal="right"/>
    </xf>
    <xf numFmtId="1" fontId="0" fillId="0" borderId="31" xfId="0" applyNumberFormat="1" applyBorder="1"/>
    <xf numFmtId="0" fontId="0" fillId="0" borderId="30" xfId="0" applyBorder="1" applyAlignment="1">
      <alignment horizontal="right"/>
    </xf>
    <xf numFmtId="164" fontId="0" fillId="0" borderId="12" xfId="0" applyNumberFormat="1" applyBorder="1"/>
    <xf numFmtId="164" fontId="0" fillId="0" borderId="14" xfId="0" applyNumberFormat="1" applyBorder="1"/>
    <xf numFmtId="0" fontId="1" fillId="0" borderId="10" xfId="0" applyFont="1" applyBorder="1"/>
    <xf numFmtId="0" fontId="1" fillId="0" borderId="13" xfId="0" applyFont="1" applyBorder="1"/>
    <xf numFmtId="164" fontId="0" fillId="0" borderId="29" xfId="0" applyNumberFormat="1" applyBorder="1"/>
    <xf numFmtId="164" fontId="0" fillId="0" borderId="24" xfId="0" applyNumberFormat="1" applyBorder="1"/>
    <xf numFmtId="164" fontId="0" fillId="0" borderId="2" xfId="0" applyNumberFormat="1" applyBorder="1"/>
    <xf numFmtId="164" fontId="0" fillId="0" borderId="32" xfId="0" applyNumberFormat="1" applyBorder="1"/>
    <xf numFmtId="0" fontId="0" fillId="0" borderId="0" xfId="0" applyBorder="1" applyAlignment="1"/>
    <xf numFmtId="0" fontId="0" fillId="0" borderId="3" xfId="0" applyBorder="1" applyAlignment="1"/>
    <xf numFmtId="0" fontId="0" fillId="0" borderId="4" xfId="0" applyBorder="1"/>
    <xf numFmtId="164" fontId="0" fillId="0" borderId="6" xfId="0" applyNumberForma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4" xfId="0" applyFont="1" applyBorder="1"/>
    <xf numFmtId="1" fontId="0" fillId="0" borderId="25" xfId="0" applyNumberFormat="1" applyBorder="1"/>
    <xf numFmtId="0" fontId="0" fillId="0" borderId="6" xfId="0" applyFill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workbookViewId="0">
      <selection activeCell="Q19" sqref="Q18:Q19"/>
    </sheetView>
  </sheetViews>
  <sheetFormatPr defaultRowHeight="15" x14ac:dyDescent="0.25"/>
  <cols>
    <col min="1" max="1" width="4.28515625" style="91" customWidth="1"/>
    <col min="2" max="16384" width="9.140625" style="91"/>
  </cols>
  <sheetData>
    <row r="3" spans="1:13" x14ac:dyDescent="0.25">
      <c r="A3" s="92" t="s">
        <v>0</v>
      </c>
      <c r="D3" s="92" t="s">
        <v>1</v>
      </c>
      <c r="K3" s="92" t="s">
        <v>139</v>
      </c>
    </row>
    <row r="4" spans="1:13" x14ac:dyDescent="0.25">
      <c r="A4" s="92" t="s">
        <v>3</v>
      </c>
      <c r="I4" s="92" t="s">
        <v>118</v>
      </c>
      <c r="K4" s="92" t="s">
        <v>140</v>
      </c>
    </row>
    <row r="5" spans="1:13" x14ac:dyDescent="0.25">
      <c r="A5" s="92" t="s">
        <v>141</v>
      </c>
    </row>
    <row r="6" spans="1:13" x14ac:dyDescent="0.25">
      <c r="A6" s="92" t="s">
        <v>93</v>
      </c>
    </row>
    <row r="7" spans="1:13" x14ac:dyDescent="0.25">
      <c r="A7" s="92" t="s">
        <v>142</v>
      </c>
    </row>
    <row r="8" spans="1:13" x14ac:dyDescent="0.25">
      <c r="A8" s="92" t="s">
        <v>9</v>
      </c>
    </row>
    <row r="12" spans="1:13" x14ac:dyDescent="0.25">
      <c r="B12" s="91" t="s">
        <v>10</v>
      </c>
    </row>
    <row r="13" spans="1:13" x14ac:dyDescent="0.25">
      <c r="B13" s="93">
        <v>1</v>
      </c>
      <c r="C13" s="93">
        <v>2</v>
      </c>
      <c r="D13" s="93">
        <v>3</v>
      </c>
      <c r="E13" s="93">
        <v>4</v>
      </c>
      <c r="F13" s="93">
        <v>5</v>
      </c>
      <c r="G13" s="93">
        <v>6</v>
      </c>
      <c r="H13" s="93">
        <v>7</v>
      </c>
      <c r="I13" s="93">
        <v>8</v>
      </c>
      <c r="J13" s="93">
        <v>9</v>
      </c>
      <c r="K13" s="93">
        <v>10</v>
      </c>
      <c r="L13" s="93">
        <v>11</v>
      </c>
      <c r="M13" s="93">
        <v>12</v>
      </c>
    </row>
    <row r="14" spans="1:13" x14ac:dyDescent="0.25">
      <c r="A14" s="93" t="s">
        <v>11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x14ac:dyDescent="0.25">
      <c r="A15" s="93" t="s">
        <v>12</v>
      </c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1:13" x14ac:dyDescent="0.25">
      <c r="A16" s="93" t="s">
        <v>13</v>
      </c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3" x14ac:dyDescent="0.25">
      <c r="A17" s="93" t="s">
        <v>14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9"/>
    </row>
    <row r="18" spans="1:13" x14ac:dyDescent="0.25">
      <c r="A18" s="93" t="s">
        <v>15</v>
      </c>
      <c r="B18" s="97"/>
      <c r="C18" s="98"/>
      <c r="D18" s="98"/>
      <c r="E18" s="98"/>
      <c r="F18" s="98"/>
      <c r="G18" s="98"/>
      <c r="H18" s="98">
        <v>1471</v>
      </c>
      <c r="I18" s="98">
        <v>1530</v>
      </c>
      <c r="J18" s="98">
        <v>700</v>
      </c>
      <c r="K18" s="98">
        <v>889</v>
      </c>
      <c r="L18" s="98">
        <v>497</v>
      </c>
      <c r="M18" s="99">
        <v>409</v>
      </c>
    </row>
    <row r="19" spans="1:13" x14ac:dyDescent="0.25">
      <c r="A19" s="93" t="s">
        <v>16</v>
      </c>
      <c r="B19" s="97"/>
      <c r="C19" s="98"/>
      <c r="D19" s="98"/>
      <c r="E19" s="98"/>
      <c r="F19" s="98"/>
      <c r="G19" s="98"/>
      <c r="H19" s="98">
        <v>782</v>
      </c>
      <c r="I19" s="98">
        <v>334</v>
      </c>
      <c r="J19" s="98">
        <v>414</v>
      </c>
      <c r="K19" s="98">
        <v>358</v>
      </c>
      <c r="L19" s="98">
        <v>482</v>
      </c>
      <c r="M19" s="99">
        <v>450</v>
      </c>
    </row>
    <row r="20" spans="1:13" x14ac:dyDescent="0.25">
      <c r="A20" s="93" t="s">
        <v>17</v>
      </c>
      <c r="B20" s="97"/>
      <c r="C20" s="98"/>
      <c r="D20" s="98"/>
      <c r="E20" s="98"/>
      <c r="F20" s="98"/>
      <c r="G20" s="98"/>
      <c r="H20" s="98">
        <v>3774</v>
      </c>
      <c r="I20" s="98">
        <v>4407</v>
      </c>
      <c r="J20" s="98">
        <v>2860</v>
      </c>
      <c r="K20" s="98">
        <v>2396</v>
      </c>
      <c r="L20" s="98">
        <v>394</v>
      </c>
      <c r="M20" s="99">
        <v>420</v>
      </c>
    </row>
    <row r="21" spans="1:13" x14ac:dyDescent="0.25">
      <c r="A21" s="93" t="s">
        <v>18</v>
      </c>
      <c r="B21" s="100"/>
      <c r="C21" s="101"/>
      <c r="D21" s="101"/>
      <c r="E21" s="101"/>
      <c r="F21" s="101"/>
      <c r="G21" s="101"/>
      <c r="H21" s="101">
        <v>334</v>
      </c>
      <c r="I21" s="101">
        <v>393</v>
      </c>
      <c r="J21" s="101">
        <v>315</v>
      </c>
      <c r="K21" s="101">
        <v>392</v>
      </c>
      <c r="L21" s="101">
        <v>581</v>
      </c>
      <c r="M21" s="102">
        <v>372</v>
      </c>
    </row>
    <row r="23" spans="1:13" x14ac:dyDescent="0.25">
      <c r="H23" s="153" t="s">
        <v>41</v>
      </c>
      <c r="I23" s="153"/>
      <c r="J23" s="153" t="s">
        <v>42</v>
      </c>
      <c r="K23" s="153"/>
      <c r="L23" s="153" t="s">
        <v>71</v>
      </c>
      <c r="M23" s="153"/>
    </row>
    <row r="24" spans="1:13" x14ac:dyDescent="0.25">
      <c r="B24" s="93">
        <v>1</v>
      </c>
      <c r="C24" s="93">
        <v>2</v>
      </c>
      <c r="D24" s="93">
        <v>3</v>
      </c>
      <c r="E24" s="93">
        <v>4</v>
      </c>
      <c r="F24" s="93">
        <v>5</v>
      </c>
      <c r="G24" s="93">
        <v>6</v>
      </c>
      <c r="H24" s="93">
        <v>7</v>
      </c>
      <c r="I24" s="93">
        <v>8</v>
      </c>
      <c r="J24" s="93">
        <v>9</v>
      </c>
      <c r="K24" s="93">
        <v>10</v>
      </c>
      <c r="L24" s="93">
        <v>11</v>
      </c>
      <c r="M24" s="93">
        <v>12</v>
      </c>
    </row>
    <row r="25" spans="1:13" x14ac:dyDescent="0.25">
      <c r="A25" s="93" t="s">
        <v>11</v>
      </c>
      <c r="B25" s="144"/>
      <c r="C25" s="145"/>
      <c r="D25" s="145"/>
      <c r="E25" s="145"/>
      <c r="F25" s="145"/>
      <c r="G25" s="145"/>
      <c r="H25" s="144"/>
      <c r="I25" s="145"/>
      <c r="J25" s="145"/>
      <c r="K25" s="145"/>
      <c r="L25" s="145"/>
      <c r="M25" s="146"/>
    </row>
    <row r="26" spans="1:13" x14ac:dyDescent="0.25">
      <c r="A26" s="93" t="s">
        <v>12</v>
      </c>
      <c r="B26" s="147"/>
      <c r="C26" s="148"/>
      <c r="D26" s="148"/>
      <c r="E26" s="148"/>
      <c r="F26" s="148"/>
      <c r="G26" s="148"/>
      <c r="H26" s="147"/>
      <c r="I26" s="148"/>
      <c r="J26" s="148"/>
      <c r="K26" s="148"/>
      <c r="L26" s="148"/>
      <c r="M26" s="149"/>
    </row>
    <row r="27" spans="1:13" x14ac:dyDescent="0.25">
      <c r="A27" s="93" t="s">
        <v>13</v>
      </c>
      <c r="B27" s="147"/>
      <c r="C27" s="148"/>
      <c r="D27" s="148"/>
      <c r="E27" s="148"/>
      <c r="F27" s="148"/>
      <c r="G27" s="148"/>
      <c r="H27" s="147"/>
      <c r="I27" s="148"/>
      <c r="J27" s="148"/>
      <c r="K27" s="148"/>
      <c r="L27" s="148"/>
      <c r="M27" s="149"/>
    </row>
    <row r="28" spans="1:13" x14ac:dyDescent="0.25">
      <c r="A28" s="93" t="s">
        <v>14</v>
      </c>
      <c r="B28" s="147"/>
      <c r="C28" s="148"/>
      <c r="D28" s="148"/>
      <c r="E28" s="148"/>
      <c r="F28" s="148"/>
      <c r="G28" s="148"/>
      <c r="H28" s="150"/>
      <c r="I28" s="151"/>
      <c r="J28" s="151"/>
      <c r="K28" s="151"/>
      <c r="L28" s="151"/>
      <c r="M28" s="152"/>
    </row>
    <row r="29" spans="1:13" x14ac:dyDescent="0.25">
      <c r="A29" s="93" t="s">
        <v>15</v>
      </c>
      <c r="B29" s="111"/>
      <c r="C29" s="105"/>
      <c r="D29" s="105"/>
      <c r="E29" s="105"/>
      <c r="F29" s="105"/>
      <c r="G29" s="105"/>
      <c r="H29" s="153" t="s">
        <v>143</v>
      </c>
      <c r="I29" s="153"/>
      <c r="J29" s="153"/>
      <c r="K29" s="153"/>
      <c r="L29" s="153"/>
      <c r="M29" s="153"/>
    </row>
    <row r="30" spans="1:13" x14ac:dyDescent="0.25">
      <c r="A30" s="93" t="s">
        <v>16</v>
      </c>
      <c r="B30" s="111"/>
      <c r="C30" s="105"/>
      <c r="D30" s="105"/>
      <c r="E30" s="105"/>
      <c r="F30" s="105"/>
      <c r="G30" s="105"/>
      <c r="H30" s="153" t="s">
        <v>144</v>
      </c>
      <c r="I30" s="153"/>
      <c r="J30" s="153"/>
      <c r="K30" s="153"/>
      <c r="L30" s="153"/>
      <c r="M30" s="153"/>
    </row>
    <row r="31" spans="1:13" x14ac:dyDescent="0.25">
      <c r="A31" s="93" t="s">
        <v>17</v>
      </c>
      <c r="B31" s="111"/>
      <c r="C31" s="105"/>
      <c r="D31" s="105"/>
      <c r="E31" s="105"/>
      <c r="F31" s="105"/>
      <c r="G31" s="105"/>
      <c r="H31" s="153" t="s">
        <v>145</v>
      </c>
      <c r="I31" s="153"/>
      <c r="J31" s="153"/>
      <c r="K31" s="153"/>
      <c r="L31" s="153"/>
      <c r="M31" s="153"/>
    </row>
    <row r="32" spans="1:13" x14ac:dyDescent="0.25">
      <c r="A32" s="93" t="s">
        <v>18</v>
      </c>
      <c r="B32" s="115"/>
      <c r="C32" s="116"/>
      <c r="D32" s="116"/>
      <c r="E32" s="116"/>
      <c r="F32" s="116"/>
      <c r="G32" s="116"/>
      <c r="H32" s="153" t="s">
        <v>33</v>
      </c>
      <c r="I32" s="153"/>
      <c r="J32" s="153"/>
      <c r="K32" s="153" t="s">
        <v>89</v>
      </c>
      <c r="L32" s="153"/>
      <c r="M32" s="153"/>
    </row>
  </sheetData>
  <mergeCells count="8">
    <mergeCell ref="H32:J32"/>
    <mergeCell ref="K32:M32"/>
    <mergeCell ref="H23:I23"/>
    <mergeCell ref="J23:K23"/>
    <mergeCell ref="L23:M23"/>
    <mergeCell ref="H29:M29"/>
    <mergeCell ref="H30:M30"/>
    <mergeCell ref="H31:M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2"/>
  <sheetViews>
    <sheetView topLeftCell="I8" workbookViewId="0">
      <selection activeCell="W16" sqref="W16:X16"/>
    </sheetView>
  </sheetViews>
  <sheetFormatPr defaultRowHeight="15" x14ac:dyDescent="0.25"/>
  <cols>
    <col min="1" max="16384" width="9.140625" style="91"/>
  </cols>
  <sheetData>
    <row r="3" spans="1:13" x14ac:dyDescent="0.25">
      <c r="A3" s="92" t="s">
        <v>0</v>
      </c>
      <c r="D3" s="92" t="s">
        <v>1</v>
      </c>
      <c r="K3" s="92" t="s">
        <v>130</v>
      </c>
    </row>
    <row r="4" spans="1:13" x14ac:dyDescent="0.25">
      <c r="A4" s="92" t="s">
        <v>3</v>
      </c>
      <c r="I4" s="92" t="s">
        <v>118</v>
      </c>
      <c r="K4" s="92" t="s">
        <v>131</v>
      </c>
    </row>
    <row r="5" spans="1:13" x14ac:dyDescent="0.25">
      <c r="A5" s="92" t="s">
        <v>132</v>
      </c>
    </row>
    <row r="6" spans="1:13" x14ac:dyDescent="0.25">
      <c r="A6" s="92" t="s">
        <v>93</v>
      </c>
    </row>
    <row r="7" spans="1:13" x14ac:dyDescent="0.25">
      <c r="A7" s="92" t="s">
        <v>133</v>
      </c>
    </row>
    <row r="8" spans="1:13" x14ac:dyDescent="0.25">
      <c r="A8" s="92" t="s">
        <v>9</v>
      </c>
    </row>
    <row r="12" spans="1:13" x14ac:dyDescent="0.25">
      <c r="B12" s="91" t="s">
        <v>10</v>
      </c>
    </row>
    <row r="13" spans="1:13" x14ac:dyDescent="0.25">
      <c r="B13" s="93">
        <v>1</v>
      </c>
      <c r="C13" s="93">
        <v>2</v>
      </c>
      <c r="D13" s="93">
        <v>3</v>
      </c>
      <c r="E13" s="93">
        <v>4</v>
      </c>
      <c r="F13" s="93">
        <v>5</v>
      </c>
      <c r="G13" s="93">
        <v>6</v>
      </c>
      <c r="H13" s="93">
        <v>7</v>
      </c>
      <c r="I13" s="93">
        <v>8</v>
      </c>
      <c r="J13" s="93">
        <v>9</v>
      </c>
      <c r="K13" s="93">
        <v>10</v>
      </c>
      <c r="L13" s="93">
        <v>11</v>
      </c>
      <c r="M13" s="93">
        <v>12</v>
      </c>
    </row>
    <row r="14" spans="1:13" x14ac:dyDescent="0.25">
      <c r="A14" s="93" t="s">
        <v>11</v>
      </c>
      <c r="B14" s="94">
        <v>521</v>
      </c>
      <c r="C14" s="95">
        <v>212</v>
      </c>
      <c r="D14" s="95">
        <v>177</v>
      </c>
      <c r="E14" s="95">
        <v>176</v>
      </c>
      <c r="F14" s="95">
        <v>172</v>
      </c>
      <c r="G14" s="95">
        <v>367</v>
      </c>
      <c r="H14" s="95"/>
      <c r="I14" s="95"/>
      <c r="J14" s="95"/>
      <c r="K14" s="95"/>
      <c r="L14" s="95"/>
      <c r="M14" s="96"/>
    </row>
    <row r="15" spans="1:13" x14ac:dyDescent="0.25">
      <c r="A15" s="93" t="s">
        <v>12</v>
      </c>
      <c r="B15" s="97">
        <v>209</v>
      </c>
      <c r="C15" s="98">
        <v>212</v>
      </c>
      <c r="D15" s="98">
        <v>448</v>
      </c>
      <c r="E15" s="98">
        <v>1554</v>
      </c>
      <c r="F15" s="98">
        <v>176</v>
      </c>
      <c r="G15" s="98">
        <v>193</v>
      </c>
      <c r="H15" s="98"/>
      <c r="I15" s="98"/>
      <c r="J15" s="98"/>
      <c r="K15" s="98"/>
      <c r="L15" s="98"/>
      <c r="M15" s="99"/>
    </row>
    <row r="16" spans="1:13" x14ac:dyDescent="0.25">
      <c r="A16" s="93" t="s">
        <v>13</v>
      </c>
      <c r="B16" s="97">
        <v>9984</v>
      </c>
      <c r="C16" s="98">
        <v>1040</v>
      </c>
      <c r="D16" s="98">
        <v>2618</v>
      </c>
      <c r="E16" s="98">
        <v>2173</v>
      </c>
      <c r="F16" s="98">
        <v>403</v>
      </c>
      <c r="G16" s="98">
        <v>444</v>
      </c>
      <c r="H16" s="98"/>
      <c r="I16" s="98"/>
      <c r="J16" s="98"/>
      <c r="K16" s="98"/>
      <c r="L16" s="98"/>
      <c r="M16" s="99"/>
    </row>
    <row r="17" spans="1:26" x14ac:dyDescent="0.25">
      <c r="A17" s="93" t="s">
        <v>14</v>
      </c>
      <c r="B17" s="97">
        <v>214</v>
      </c>
      <c r="C17" s="98">
        <v>300</v>
      </c>
      <c r="D17" s="98">
        <v>275</v>
      </c>
      <c r="E17" s="98">
        <v>228</v>
      </c>
      <c r="F17" s="98">
        <v>428</v>
      </c>
      <c r="G17" s="98">
        <v>216</v>
      </c>
      <c r="H17" s="98"/>
      <c r="I17" s="98"/>
      <c r="J17" s="98"/>
      <c r="K17" s="98"/>
      <c r="L17" s="98"/>
      <c r="M17" s="99"/>
    </row>
    <row r="18" spans="1:26" x14ac:dyDescent="0.25">
      <c r="A18" s="93" t="s">
        <v>15</v>
      </c>
      <c r="B18" s="97">
        <v>263</v>
      </c>
      <c r="C18" s="98">
        <v>398</v>
      </c>
      <c r="D18" s="98">
        <v>199</v>
      </c>
      <c r="E18" s="98">
        <v>235</v>
      </c>
      <c r="F18" s="98">
        <v>278</v>
      </c>
      <c r="G18" s="98">
        <v>251</v>
      </c>
      <c r="H18" s="98"/>
      <c r="I18" s="98"/>
      <c r="J18" s="98"/>
      <c r="K18" s="98"/>
      <c r="L18" s="98"/>
      <c r="M18" s="99"/>
    </row>
    <row r="19" spans="1:26" x14ac:dyDescent="0.25">
      <c r="A19" s="93" t="s">
        <v>16</v>
      </c>
      <c r="B19" s="97">
        <v>337</v>
      </c>
      <c r="C19" s="98">
        <v>391</v>
      </c>
      <c r="D19" s="98">
        <v>448</v>
      </c>
      <c r="E19" s="98">
        <v>507</v>
      </c>
      <c r="F19" s="98">
        <v>444</v>
      </c>
      <c r="G19" s="98">
        <v>496</v>
      </c>
      <c r="H19" s="98"/>
      <c r="I19" s="98"/>
      <c r="J19" s="98"/>
      <c r="K19" s="98"/>
      <c r="L19" s="98"/>
      <c r="M19" s="99"/>
    </row>
    <row r="20" spans="1:26" x14ac:dyDescent="0.25">
      <c r="A20" s="93" t="s">
        <v>17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26" x14ac:dyDescent="0.25">
      <c r="A21" s="93" t="s">
        <v>18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26" ht="15.75" thickBot="1" x14ac:dyDescent="0.3"/>
    <row r="23" spans="1:26" x14ac:dyDescent="0.25">
      <c r="B23" s="153" t="s">
        <v>41</v>
      </c>
      <c r="C23" s="153"/>
      <c r="D23" s="153" t="s">
        <v>42</v>
      </c>
      <c r="E23" s="153"/>
      <c r="F23" s="153" t="s">
        <v>71</v>
      </c>
      <c r="G23" s="153"/>
      <c r="N23" s="160" t="s">
        <v>41</v>
      </c>
      <c r="O23" s="155"/>
      <c r="P23" s="155"/>
      <c r="Q23" s="155"/>
      <c r="R23" s="161"/>
      <c r="S23" s="154" t="s">
        <v>42</v>
      </c>
      <c r="T23" s="155"/>
      <c r="U23" s="155"/>
      <c r="V23" s="161"/>
      <c r="W23" s="154" t="s">
        <v>71</v>
      </c>
      <c r="X23" s="155"/>
      <c r="Y23" s="155"/>
      <c r="Z23" s="156"/>
    </row>
    <row r="24" spans="1:26" x14ac:dyDescent="0.25">
      <c r="B24" s="93">
        <v>1</v>
      </c>
      <c r="C24" s="93">
        <v>2</v>
      </c>
      <c r="D24" s="93">
        <v>3</v>
      </c>
      <c r="E24" s="93">
        <v>4</v>
      </c>
      <c r="F24" s="93">
        <v>5</v>
      </c>
      <c r="G24" s="93">
        <v>6</v>
      </c>
      <c r="H24" s="93">
        <v>7</v>
      </c>
      <c r="I24" s="93">
        <v>8</v>
      </c>
      <c r="J24" s="93">
        <v>9</v>
      </c>
      <c r="K24" s="93">
        <v>10</v>
      </c>
      <c r="L24" s="93">
        <v>11</v>
      </c>
      <c r="M24" s="93">
        <v>12</v>
      </c>
      <c r="N24" s="127"/>
      <c r="O24" s="35" t="s">
        <v>72</v>
      </c>
      <c r="P24" s="35" t="s">
        <v>73</v>
      </c>
      <c r="Q24" s="35" t="s">
        <v>74</v>
      </c>
      <c r="R24" s="35" t="s">
        <v>95</v>
      </c>
      <c r="S24" s="35" t="s">
        <v>72</v>
      </c>
      <c r="T24" s="35" t="s">
        <v>73</v>
      </c>
      <c r="U24" s="35" t="s">
        <v>74</v>
      </c>
      <c r="V24" s="35" t="s">
        <v>95</v>
      </c>
      <c r="W24" s="35" t="s">
        <v>72</v>
      </c>
      <c r="X24" s="35" t="s">
        <v>73</v>
      </c>
      <c r="Y24" s="35" t="s">
        <v>74</v>
      </c>
      <c r="Z24" s="81" t="s">
        <v>95</v>
      </c>
    </row>
    <row r="25" spans="1:26" x14ac:dyDescent="0.25">
      <c r="A25" s="93" t="s">
        <v>11</v>
      </c>
      <c r="B25" s="157" t="s">
        <v>134</v>
      </c>
      <c r="C25" s="158"/>
      <c r="D25" s="158"/>
      <c r="E25" s="158"/>
      <c r="F25" s="158"/>
      <c r="G25" s="159"/>
      <c r="H25" s="113"/>
      <c r="I25" s="113"/>
      <c r="J25" s="113"/>
      <c r="K25" s="113"/>
      <c r="L25" s="141"/>
      <c r="N25" s="143" t="s">
        <v>134</v>
      </c>
      <c r="O25" s="118">
        <v>521</v>
      </c>
      <c r="P25" s="118">
        <v>212</v>
      </c>
      <c r="Q25" s="119">
        <f>AVERAGE(O25:P25)</f>
        <v>366.5</v>
      </c>
      <c r="R25" s="142">
        <f>Q25/$Q$30</f>
        <v>1.0068681318681318</v>
      </c>
      <c r="S25" s="118">
        <v>177</v>
      </c>
      <c r="T25" s="118">
        <v>176</v>
      </c>
      <c r="U25" s="119">
        <f>AVERAGE(S25:T25)</f>
        <v>176.5</v>
      </c>
      <c r="V25" s="142">
        <f>U25/$Q$30</f>
        <v>0.48489010989010989</v>
      </c>
      <c r="W25" s="118">
        <v>172</v>
      </c>
      <c r="X25" s="118">
        <v>367</v>
      </c>
      <c r="Y25" s="119">
        <f>AVERAGE(W25:X25)</f>
        <v>269.5</v>
      </c>
      <c r="Z25" s="142">
        <f>Y25/$Q$30</f>
        <v>0.74038461538461542</v>
      </c>
    </row>
    <row r="26" spans="1:26" x14ac:dyDescent="0.25">
      <c r="A26" s="93" t="s">
        <v>12</v>
      </c>
      <c r="B26" s="157" t="s">
        <v>135</v>
      </c>
      <c r="C26" s="158"/>
      <c r="D26" s="158"/>
      <c r="E26" s="158"/>
      <c r="F26" s="158"/>
      <c r="G26" s="159"/>
      <c r="H26" s="105"/>
      <c r="I26" s="105"/>
      <c r="J26" s="105"/>
      <c r="K26" s="105"/>
      <c r="L26" s="114"/>
      <c r="N26" s="143" t="s">
        <v>135</v>
      </c>
      <c r="O26" s="118">
        <v>209</v>
      </c>
      <c r="P26" s="118">
        <v>212</v>
      </c>
      <c r="Q26" s="119">
        <f t="shared" ref="Q26:Q31" si="0">AVERAGE(O26:P26)</f>
        <v>210.5</v>
      </c>
      <c r="R26" s="142">
        <f t="shared" ref="R26:R31" si="1">Q26/$Q$30</f>
        <v>0.57829670329670335</v>
      </c>
      <c r="S26" s="118">
        <v>448</v>
      </c>
      <c r="T26" s="118">
        <v>1554</v>
      </c>
      <c r="U26" s="119">
        <f t="shared" ref="U26:U28" si="2">AVERAGE(S26:T26)</f>
        <v>1001</v>
      </c>
      <c r="V26" s="142">
        <f t="shared" ref="V26:V29" si="3">U26/$Q$30</f>
        <v>2.75</v>
      </c>
      <c r="W26" s="118">
        <v>176</v>
      </c>
      <c r="X26" s="118">
        <v>193</v>
      </c>
      <c r="Y26" s="119">
        <f t="shared" ref="Y26:Y28" si="4">AVERAGE(W26:X26)</f>
        <v>184.5</v>
      </c>
      <c r="Z26" s="142">
        <f t="shared" ref="Z26:Z29" si="5">Y26/$Q$30</f>
        <v>0.50686813186813184</v>
      </c>
    </row>
    <row r="27" spans="1:26" x14ac:dyDescent="0.25">
      <c r="A27" s="93" t="s">
        <v>13</v>
      </c>
      <c r="B27" s="157" t="s">
        <v>136</v>
      </c>
      <c r="C27" s="158"/>
      <c r="D27" s="158"/>
      <c r="E27" s="158"/>
      <c r="F27" s="158"/>
      <c r="G27" s="159"/>
      <c r="H27" s="105"/>
      <c r="I27" s="105"/>
      <c r="J27" s="105"/>
      <c r="K27" s="105"/>
      <c r="L27" s="114"/>
      <c r="N27" s="143" t="s">
        <v>136</v>
      </c>
      <c r="O27" s="118">
        <v>9984</v>
      </c>
      <c r="P27" s="118">
        <v>1040</v>
      </c>
      <c r="Q27" s="119">
        <f t="shared" si="0"/>
        <v>5512</v>
      </c>
      <c r="R27" s="142">
        <f t="shared" si="1"/>
        <v>15.142857142857142</v>
      </c>
      <c r="S27" s="118">
        <v>2618</v>
      </c>
      <c r="T27" s="118">
        <v>2173</v>
      </c>
      <c r="U27" s="119">
        <f t="shared" si="2"/>
        <v>2395.5</v>
      </c>
      <c r="V27" s="142">
        <f t="shared" si="3"/>
        <v>6.5810439560439562</v>
      </c>
      <c r="W27" s="118">
        <v>403</v>
      </c>
      <c r="X27" s="118">
        <v>444</v>
      </c>
      <c r="Y27" s="119">
        <f t="shared" si="4"/>
        <v>423.5</v>
      </c>
      <c r="Z27" s="142">
        <f t="shared" si="5"/>
        <v>1.1634615384615385</v>
      </c>
    </row>
    <row r="28" spans="1:26" x14ac:dyDescent="0.25">
      <c r="A28" s="93" t="s">
        <v>14</v>
      </c>
      <c r="B28" s="157" t="s">
        <v>137</v>
      </c>
      <c r="C28" s="158"/>
      <c r="D28" s="158"/>
      <c r="E28" s="158"/>
      <c r="F28" s="158"/>
      <c r="G28" s="159"/>
      <c r="H28" s="105"/>
      <c r="I28" s="105"/>
      <c r="J28" s="105"/>
      <c r="K28" s="105"/>
      <c r="L28" s="114"/>
      <c r="N28" s="143" t="s">
        <v>137</v>
      </c>
      <c r="O28" s="118">
        <v>214</v>
      </c>
      <c r="P28" s="118">
        <v>300</v>
      </c>
      <c r="Q28" s="119">
        <f t="shared" si="0"/>
        <v>257</v>
      </c>
      <c r="R28" s="142">
        <f t="shared" si="1"/>
        <v>0.70604395604395609</v>
      </c>
      <c r="S28" s="118">
        <v>275</v>
      </c>
      <c r="T28" s="118">
        <v>228</v>
      </c>
      <c r="U28" s="119">
        <f t="shared" si="2"/>
        <v>251.5</v>
      </c>
      <c r="V28" s="142">
        <f t="shared" si="3"/>
        <v>0.69093406593406592</v>
      </c>
      <c r="W28" s="118">
        <v>428</v>
      </c>
      <c r="X28" s="118">
        <v>216</v>
      </c>
      <c r="Y28" s="119">
        <f t="shared" si="4"/>
        <v>322</v>
      </c>
      <c r="Z28" s="142">
        <f t="shared" si="5"/>
        <v>0.88461538461538458</v>
      </c>
    </row>
    <row r="29" spans="1:26" x14ac:dyDescent="0.25">
      <c r="A29" s="93" t="s">
        <v>15</v>
      </c>
      <c r="B29" s="157" t="s">
        <v>138</v>
      </c>
      <c r="C29" s="158"/>
      <c r="D29" s="158"/>
      <c r="E29" s="158"/>
      <c r="F29" s="158"/>
      <c r="G29" s="159"/>
      <c r="H29" s="105"/>
      <c r="I29" s="105"/>
      <c r="J29" s="105"/>
      <c r="K29" s="105"/>
      <c r="L29" s="114"/>
      <c r="N29" s="143" t="s">
        <v>138</v>
      </c>
      <c r="O29" s="118">
        <v>263</v>
      </c>
      <c r="P29" s="118">
        <v>398</v>
      </c>
      <c r="Q29" s="119">
        <f t="shared" si="0"/>
        <v>330.5</v>
      </c>
      <c r="R29" s="142">
        <f t="shared" si="1"/>
        <v>0.90796703296703296</v>
      </c>
      <c r="S29" s="118">
        <v>199</v>
      </c>
      <c r="T29" s="118">
        <v>235</v>
      </c>
      <c r="U29" s="119">
        <f t="shared" ref="U29" si="6">AVERAGE(S29:T29)</f>
        <v>217</v>
      </c>
      <c r="V29" s="142">
        <f t="shared" si="3"/>
        <v>0.59615384615384615</v>
      </c>
      <c r="W29" s="118">
        <v>278</v>
      </c>
      <c r="X29" s="118">
        <v>251</v>
      </c>
      <c r="Y29" s="119">
        <f t="shared" ref="Y29" si="7">AVERAGE(W29:X29)</f>
        <v>264.5</v>
      </c>
      <c r="Z29" s="142">
        <f t="shared" si="5"/>
        <v>0.72664835164835162</v>
      </c>
    </row>
    <row r="30" spans="1:26" x14ac:dyDescent="0.25">
      <c r="A30" s="93" t="s">
        <v>16</v>
      </c>
      <c r="B30" s="153" t="s">
        <v>33</v>
      </c>
      <c r="C30" s="153"/>
      <c r="D30" s="153"/>
      <c r="E30" s="153" t="s">
        <v>89</v>
      </c>
      <c r="F30" s="153"/>
      <c r="G30" s="153"/>
      <c r="H30" s="105"/>
      <c r="I30" s="105"/>
      <c r="J30" s="105"/>
      <c r="K30" s="105"/>
      <c r="L30" s="114"/>
      <c r="N30" s="143" t="s">
        <v>33</v>
      </c>
      <c r="O30" s="118">
        <v>337</v>
      </c>
      <c r="P30" s="118">
        <v>391</v>
      </c>
      <c r="Q30" s="119">
        <f t="shared" si="0"/>
        <v>364</v>
      </c>
      <c r="R30" s="142">
        <f t="shared" si="1"/>
        <v>1</v>
      </c>
      <c r="S30" s="31"/>
      <c r="T30" s="31"/>
      <c r="U30" s="31"/>
      <c r="V30" s="31"/>
      <c r="W30" s="31"/>
      <c r="X30" s="31"/>
      <c r="Y30" s="31"/>
      <c r="Z30" s="31"/>
    </row>
    <row r="31" spans="1:26" x14ac:dyDescent="0.25">
      <c r="A31" s="93" t="s">
        <v>17</v>
      </c>
      <c r="B31" s="111"/>
      <c r="C31" s="105"/>
      <c r="D31" s="105"/>
      <c r="E31" s="105"/>
      <c r="F31" s="105"/>
      <c r="G31" s="105"/>
      <c r="H31" s="105"/>
      <c r="I31" s="105"/>
      <c r="J31" s="105"/>
      <c r="K31" s="105"/>
      <c r="L31" s="114"/>
      <c r="N31" s="143" t="s">
        <v>89</v>
      </c>
      <c r="O31" s="118">
        <v>444</v>
      </c>
      <c r="P31" s="118">
        <v>496</v>
      </c>
      <c r="Q31" s="119">
        <f t="shared" si="0"/>
        <v>470</v>
      </c>
      <c r="R31" s="142">
        <f t="shared" si="1"/>
        <v>1.2912087912087913</v>
      </c>
      <c r="S31" s="31"/>
      <c r="T31" s="31"/>
      <c r="U31" s="31"/>
      <c r="V31" s="31"/>
      <c r="W31" s="31"/>
      <c r="X31" s="31"/>
      <c r="Y31" s="31"/>
      <c r="Z31" s="31"/>
    </row>
    <row r="32" spans="1:26" x14ac:dyDescent="0.25">
      <c r="A32" s="93" t="s">
        <v>18</v>
      </c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7"/>
    </row>
  </sheetData>
  <mergeCells count="13">
    <mergeCell ref="W23:Z23"/>
    <mergeCell ref="B28:G28"/>
    <mergeCell ref="B29:G29"/>
    <mergeCell ref="B30:D30"/>
    <mergeCell ref="E30:G30"/>
    <mergeCell ref="N23:R23"/>
    <mergeCell ref="S23:V23"/>
    <mergeCell ref="B23:C23"/>
    <mergeCell ref="D23:E23"/>
    <mergeCell ref="F23:G23"/>
    <mergeCell ref="B25:G25"/>
    <mergeCell ref="B26:G26"/>
    <mergeCell ref="B27:G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4"/>
  <sheetViews>
    <sheetView topLeftCell="I11" workbookViewId="0">
      <selection activeCell="O33" sqref="O33:S34"/>
    </sheetView>
  </sheetViews>
  <sheetFormatPr defaultRowHeight="15" x14ac:dyDescent="0.25"/>
  <cols>
    <col min="1" max="16384" width="9.140625" style="91"/>
  </cols>
  <sheetData>
    <row r="3" spans="1:13" x14ac:dyDescent="0.25">
      <c r="A3" s="92" t="s">
        <v>0</v>
      </c>
      <c r="D3" s="92" t="s">
        <v>1</v>
      </c>
      <c r="K3" s="92" t="s">
        <v>117</v>
      </c>
    </row>
    <row r="4" spans="1:13" x14ac:dyDescent="0.25">
      <c r="A4" s="92" t="s">
        <v>3</v>
      </c>
      <c r="I4" s="92" t="s">
        <v>118</v>
      </c>
      <c r="K4" s="92" t="s">
        <v>119</v>
      </c>
    </row>
    <row r="5" spans="1:13" x14ac:dyDescent="0.25">
      <c r="A5" s="92" t="s">
        <v>120</v>
      </c>
    </row>
    <row r="6" spans="1:13" x14ac:dyDescent="0.25">
      <c r="A6" s="92" t="s">
        <v>93</v>
      </c>
    </row>
    <row r="7" spans="1:13" x14ac:dyDescent="0.25">
      <c r="A7" s="92" t="s">
        <v>121</v>
      </c>
    </row>
    <row r="8" spans="1:13" x14ac:dyDescent="0.25">
      <c r="A8" s="92" t="s">
        <v>9</v>
      </c>
    </row>
    <row r="12" spans="1:13" x14ac:dyDescent="0.25">
      <c r="B12" s="91" t="s">
        <v>10</v>
      </c>
    </row>
    <row r="13" spans="1:13" x14ac:dyDescent="0.25">
      <c r="B13" s="93">
        <v>1</v>
      </c>
      <c r="C13" s="93">
        <v>2</v>
      </c>
      <c r="D13" s="93">
        <v>3</v>
      </c>
      <c r="E13" s="93">
        <v>4</v>
      </c>
      <c r="F13" s="93">
        <v>5</v>
      </c>
      <c r="G13" s="93">
        <v>6</v>
      </c>
      <c r="H13" s="93">
        <v>7</v>
      </c>
      <c r="I13" s="93">
        <v>8</v>
      </c>
      <c r="J13" s="93">
        <v>9</v>
      </c>
      <c r="K13" s="93">
        <v>10</v>
      </c>
      <c r="L13" s="93">
        <v>11</v>
      </c>
      <c r="M13" s="93">
        <v>12</v>
      </c>
    </row>
    <row r="14" spans="1:13" x14ac:dyDescent="0.25">
      <c r="A14" s="93" t="s">
        <v>11</v>
      </c>
      <c r="B14" s="94"/>
      <c r="C14" s="95"/>
      <c r="D14" s="95"/>
      <c r="E14" s="95"/>
      <c r="F14" s="95"/>
      <c r="G14" s="95"/>
      <c r="H14" s="95">
        <v>280</v>
      </c>
      <c r="I14" s="95">
        <v>560</v>
      </c>
      <c r="J14" s="95">
        <v>243</v>
      </c>
      <c r="K14" s="95">
        <v>244</v>
      </c>
      <c r="L14" s="95">
        <v>263</v>
      </c>
      <c r="M14" s="96">
        <v>253</v>
      </c>
    </row>
    <row r="15" spans="1:13" x14ac:dyDescent="0.25">
      <c r="A15" s="93" t="s">
        <v>12</v>
      </c>
      <c r="B15" s="97"/>
      <c r="C15" s="98"/>
      <c r="D15" s="98"/>
      <c r="E15" s="98"/>
      <c r="F15" s="98"/>
      <c r="G15" s="98"/>
      <c r="H15" s="98">
        <v>1489</v>
      </c>
      <c r="I15" s="98">
        <v>2796</v>
      </c>
      <c r="J15" s="98">
        <v>328</v>
      </c>
      <c r="K15" s="98">
        <v>300</v>
      </c>
      <c r="L15" s="98">
        <v>280</v>
      </c>
      <c r="M15" s="99">
        <v>380</v>
      </c>
    </row>
    <row r="16" spans="1:13" x14ac:dyDescent="0.25">
      <c r="A16" s="93" t="s">
        <v>13</v>
      </c>
      <c r="B16" s="97"/>
      <c r="C16" s="98"/>
      <c r="D16" s="98"/>
      <c r="E16" s="98"/>
      <c r="F16" s="98"/>
      <c r="G16" s="98"/>
      <c r="H16" s="98">
        <v>309</v>
      </c>
      <c r="I16" s="98">
        <v>372</v>
      </c>
      <c r="J16" s="98">
        <v>486</v>
      </c>
      <c r="K16" s="98">
        <v>312</v>
      </c>
      <c r="L16" s="98">
        <v>285</v>
      </c>
      <c r="M16" s="99">
        <v>270</v>
      </c>
    </row>
    <row r="17" spans="1:27" x14ac:dyDescent="0.25">
      <c r="A17" s="93" t="s">
        <v>14</v>
      </c>
      <c r="B17" s="97"/>
      <c r="C17" s="98"/>
      <c r="D17" s="98"/>
      <c r="E17" s="98"/>
      <c r="F17" s="98"/>
      <c r="G17" s="98"/>
      <c r="H17" s="98">
        <v>504</v>
      </c>
      <c r="I17" s="98">
        <v>436</v>
      </c>
      <c r="J17" s="98">
        <v>706</v>
      </c>
      <c r="K17" s="98">
        <v>437</v>
      </c>
      <c r="L17" s="98">
        <v>420</v>
      </c>
      <c r="M17" s="99">
        <v>389</v>
      </c>
    </row>
    <row r="18" spans="1:27" x14ac:dyDescent="0.25">
      <c r="A18" s="93" t="s">
        <v>15</v>
      </c>
      <c r="B18" s="97"/>
      <c r="C18" s="98"/>
      <c r="D18" s="98"/>
      <c r="E18" s="98"/>
      <c r="F18" s="98"/>
      <c r="G18" s="98"/>
      <c r="H18" s="98">
        <v>400</v>
      </c>
      <c r="I18" s="98">
        <v>498</v>
      </c>
      <c r="J18" s="98">
        <v>390</v>
      </c>
      <c r="K18" s="98">
        <v>545</v>
      </c>
      <c r="L18" s="98">
        <v>438</v>
      </c>
      <c r="M18" s="99">
        <v>410</v>
      </c>
    </row>
    <row r="19" spans="1:27" x14ac:dyDescent="0.25">
      <c r="A19" s="93" t="s">
        <v>16</v>
      </c>
      <c r="B19" s="97"/>
      <c r="C19" s="98"/>
      <c r="D19" s="98"/>
      <c r="E19" s="98"/>
      <c r="F19" s="98"/>
      <c r="G19" s="98"/>
      <c r="H19" s="98">
        <v>284</v>
      </c>
      <c r="I19" s="98">
        <v>310</v>
      </c>
      <c r="J19" s="98">
        <v>292</v>
      </c>
      <c r="K19" s="98">
        <v>330</v>
      </c>
      <c r="L19" s="98">
        <v>318</v>
      </c>
      <c r="M19" s="99">
        <v>368</v>
      </c>
    </row>
    <row r="20" spans="1:27" x14ac:dyDescent="0.25">
      <c r="A20" s="93" t="s">
        <v>17</v>
      </c>
      <c r="B20" s="97"/>
      <c r="C20" s="98"/>
      <c r="D20" s="98"/>
      <c r="E20" s="98"/>
      <c r="F20" s="98"/>
      <c r="G20" s="98"/>
      <c r="H20" s="98">
        <v>529</v>
      </c>
      <c r="I20" s="98">
        <v>618</v>
      </c>
      <c r="J20" s="98">
        <v>319</v>
      </c>
      <c r="K20" s="98">
        <v>426</v>
      </c>
      <c r="L20" s="98">
        <v>282</v>
      </c>
      <c r="M20" s="99">
        <v>310</v>
      </c>
    </row>
    <row r="21" spans="1:27" x14ac:dyDescent="0.25">
      <c r="A21" s="93" t="s">
        <v>18</v>
      </c>
      <c r="B21" s="100">
        <v>305</v>
      </c>
      <c r="C21" s="101">
        <v>341</v>
      </c>
      <c r="D21" s="101">
        <v>533</v>
      </c>
      <c r="E21" s="101">
        <v>274</v>
      </c>
      <c r="F21" s="101">
        <v>477</v>
      </c>
      <c r="G21" s="101">
        <v>329</v>
      </c>
      <c r="H21" s="101">
        <v>2209</v>
      </c>
      <c r="I21" s="101">
        <v>2185</v>
      </c>
      <c r="J21" s="101">
        <v>395</v>
      </c>
      <c r="K21" s="101">
        <v>408</v>
      </c>
      <c r="L21" s="101">
        <v>658</v>
      </c>
      <c r="M21" s="102">
        <v>335</v>
      </c>
    </row>
    <row r="22" spans="1:27" ht="15.75" thickBot="1" x14ac:dyDescent="0.3"/>
    <row r="23" spans="1:27" x14ac:dyDescent="0.25">
      <c r="O23" s="160" t="s">
        <v>41</v>
      </c>
      <c r="P23" s="155"/>
      <c r="Q23" s="155"/>
      <c r="R23" s="155"/>
      <c r="S23" s="161"/>
      <c r="T23" s="154" t="s">
        <v>42</v>
      </c>
      <c r="U23" s="155"/>
      <c r="V23" s="155"/>
      <c r="W23" s="161"/>
      <c r="X23" s="154" t="s">
        <v>71</v>
      </c>
      <c r="Y23" s="155"/>
      <c r="Z23" s="155"/>
      <c r="AA23" s="156"/>
    </row>
    <row r="24" spans="1:27" x14ac:dyDescent="0.25">
      <c r="H24" s="153" t="s">
        <v>41</v>
      </c>
      <c r="I24" s="153"/>
      <c r="J24" s="153" t="s">
        <v>42</v>
      </c>
      <c r="K24" s="153"/>
      <c r="L24" s="153" t="s">
        <v>71</v>
      </c>
      <c r="M24" s="153"/>
      <c r="O24" s="127"/>
      <c r="P24" s="35" t="s">
        <v>72</v>
      </c>
      <c r="Q24" s="35" t="s">
        <v>73</v>
      </c>
      <c r="R24" s="35" t="s">
        <v>74</v>
      </c>
      <c r="S24" s="35" t="s">
        <v>95</v>
      </c>
      <c r="T24" s="35" t="s">
        <v>72</v>
      </c>
      <c r="U24" s="35" t="s">
        <v>73</v>
      </c>
      <c r="V24" s="35" t="s">
        <v>74</v>
      </c>
      <c r="W24" s="35" t="s">
        <v>95</v>
      </c>
      <c r="X24" s="35" t="s">
        <v>72</v>
      </c>
      <c r="Y24" s="35" t="s">
        <v>73</v>
      </c>
      <c r="Z24" s="35" t="s">
        <v>74</v>
      </c>
      <c r="AA24" s="81" t="s">
        <v>95</v>
      </c>
    </row>
    <row r="25" spans="1:27" x14ac:dyDescent="0.25">
      <c r="B25" s="93">
        <v>1</v>
      </c>
      <c r="C25" s="93">
        <v>2</v>
      </c>
      <c r="D25" s="93">
        <v>3</v>
      </c>
      <c r="E25" s="93">
        <v>4</v>
      </c>
      <c r="F25" s="93">
        <v>5</v>
      </c>
      <c r="G25" s="93">
        <v>6</v>
      </c>
      <c r="H25" s="93">
        <v>7</v>
      </c>
      <c r="I25" s="93">
        <v>8</v>
      </c>
      <c r="J25" s="93">
        <v>9</v>
      </c>
      <c r="K25" s="93">
        <v>10</v>
      </c>
      <c r="L25" s="93">
        <v>11</v>
      </c>
      <c r="M25" s="93">
        <v>12</v>
      </c>
      <c r="O25" s="143" t="s">
        <v>122</v>
      </c>
      <c r="P25" s="95">
        <v>280</v>
      </c>
      <c r="Q25" s="95">
        <v>560</v>
      </c>
      <c r="R25" s="119">
        <f>AVERAGE(P25:Q25)</f>
        <v>420</v>
      </c>
      <c r="S25" s="142">
        <f>R25/$R$33</f>
        <v>1.3003095975232197</v>
      </c>
      <c r="T25" s="95">
        <v>243</v>
      </c>
      <c r="U25" s="95">
        <v>244</v>
      </c>
      <c r="V25" s="119">
        <f>AVERAGE(T25:U25)</f>
        <v>243.5</v>
      </c>
      <c r="W25" s="142">
        <f>V25/$R$33</f>
        <v>0.75386996904024772</v>
      </c>
      <c r="X25" s="95">
        <v>263</v>
      </c>
      <c r="Y25" s="96">
        <v>253</v>
      </c>
      <c r="Z25" s="119">
        <f>AVERAGE(X25:Y25)</f>
        <v>258</v>
      </c>
      <c r="AA25" s="142">
        <f>Z25/$R$33</f>
        <v>0.79876160990712075</v>
      </c>
    </row>
    <row r="26" spans="1:27" x14ac:dyDescent="0.25">
      <c r="A26" s="93" t="s">
        <v>11</v>
      </c>
      <c r="B26" s="112"/>
      <c r="C26" s="113"/>
      <c r="D26" s="113"/>
      <c r="E26" s="113"/>
      <c r="F26" s="113"/>
      <c r="G26" s="113"/>
      <c r="H26" s="157" t="s">
        <v>122</v>
      </c>
      <c r="I26" s="158"/>
      <c r="J26" s="158"/>
      <c r="K26" s="158"/>
      <c r="L26" s="158"/>
      <c r="M26" s="159"/>
      <c r="O26" s="143" t="s">
        <v>123</v>
      </c>
      <c r="P26" s="98">
        <v>1489</v>
      </c>
      <c r="Q26" s="98">
        <v>2796</v>
      </c>
      <c r="R26" s="119">
        <f t="shared" ref="R26:R34" si="0">AVERAGE(P26:Q26)</f>
        <v>2142.5</v>
      </c>
      <c r="S26" s="142">
        <f t="shared" ref="S26:S34" si="1">R26/$R$33</f>
        <v>6.6331269349845199</v>
      </c>
      <c r="T26" s="98">
        <v>328</v>
      </c>
      <c r="U26" s="98">
        <v>300</v>
      </c>
      <c r="V26" s="119">
        <f t="shared" ref="V26:V32" si="2">AVERAGE(T26:U26)</f>
        <v>314</v>
      </c>
      <c r="W26" s="142">
        <f t="shared" ref="W26:W32" si="3">V26/$R$33</f>
        <v>0.97213622291021673</v>
      </c>
      <c r="X26" s="98">
        <v>280</v>
      </c>
      <c r="Y26" s="99">
        <v>380</v>
      </c>
      <c r="Z26" s="119">
        <f t="shared" ref="Z26:Z32" si="4">AVERAGE(X26:Y26)</f>
        <v>330</v>
      </c>
      <c r="AA26" s="142">
        <f t="shared" ref="AA26:AA32" si="5">Z26/$R$33</f>
        <v>1.021671826625387</v>
      </c>
    </row>
    <row r="27" spans="1:27" x14ac:dyDescent="0.25">
      <c r="A27" s="93" t="s">
        <v>12</v>
      </c>
      <c r="B27" s="111"/>
      <c r="C27" s="105"/>
      <c r="D27" s="105"/>
      <c r="E27" s="105"/>
      <c r="F27" s="105"/>
      <c r="G27" s="105"/>
      <c r="H27" s="157" t="s">
        <v>123</v>
      </c>
      <c r="I27" s="158"/>
      <c r="J27" s="158"/>
      <c r="K27" s="158"/>
      <c r="L27" s="158"/>
      <c r="M27" s="159"/>
      <c r="O27" s="143" t="s">
        <v>124</v>
      </c>
      <c r="P27" s="98">
        <v>309</v>
      </c>
      <c r="Q27" s="98">
        <v>372</v>
      </c>
      <c r="R27" s="119">
        <f t="shared" si="0"/>
        <v>340.5</v>
      </c>
      <c r="S27" s="142">
        <f t="shared" si="1"/>
        <v>1.0541795665634675</v>
      </c>
      <c r="T27" s="98">
        <v>486</v>
      </c>
      <c r="U27" s="98">
        <v>312</v>
      </c>
      <c r="V27" s="119">
        <f t="shared" si="2"/>
        <v>399</v>
      </c>
      <c r="W27" s="142">
        <f t="shared" si="3"/>
        <v>1.2352941176470589</v>
      </c>
      <c r="X27" s="98">
        <v>285</v>
      </c>
      <c r="Y27" s="99">
        <v>270</v>
      </c>
      <c r="Z27" s="119">
        <f t="shared" si="4"/>
        <v>277.5</v>
      </c>
      <c r="AA27" s="142">
        <f t="shared" si="5"/>
        <v>0.85913312693498456</v>
      </c>
    </row>
    <row r="28" spans="1:27" x14ac:dyDescent="0.25">
      <c r="A28" s="93" t="s">
        <v>13</v>
      </c>
      <c r="B28" s="111"/>
      <c r="C28" s="105"/>
      <c r="D28" s="105"/>
      <c r="E28" s="105"/>
      <c r="F28" s="105"/>
      <c r="G28" s="105"/>
      <c r="H28" s="157" t="s">
        <v>124</v>
      </c>
      <c r="I28" s="158"/>
      <c r="J28" s="158"/>
      <c r="K28" s="158"/>
      <c r="L28" s="158"/>
      <c r="M28" s="159"/>
      <c r="O28" s="143" t="s">
        <v>125</v>
      </c>
      <c r="P28" s="98">
        <v>504</v>
      </c>
      <c r="Q28" s="98">
        <v>436</v>
      </c>
      <c r="R28" s="119">
        <f t="shared" si="0"/>
        <v>470</v>
      </c>
      <c r="S28" s="142">
        <f t="shared" si="1"/>
        <v>1.4551083591331269</v>
      </c>
      <c r="T28" s="98">
        <v>706</v>
      </c>
      <c r="U28" s="98">
        <v>437</v>
      </c>
      <c r="V28" s="119">
        <f t="shared" si="2"/>
        <v>571.5</v>
      </c>
      <c r="W28" s="142">
        <f t="shared" si="3"/>
        <v>1.7693498452012384</v>
      </c>
      <c r="X28" s="98">
        <v>420</v>
      </c>
      <c r="Y28" s="99">
        <v>389</v>
      </c>
      <c r="Z28" s="119">
        <f t="shared" si="4"/>
        <v>404.5</v>
      </c>
      <c r="AA28" s="142">
        <f t="shared" si="5"/>
        <v>1.2523219814241486</v>
      </c>
    </row>
    <row r="29" spans="1:27" x14ac:dyDescent="0.25">
      <c r="A29" s="93" t="s">
        <v>14</v>
      </c>
      <c r="B29" s="111"/>
      <c r="C29" s="105"/>
      <c r="D29" s="105"/>
      <c r="E29" s="105"/>
      <c r="F29" s="105"/>
      <c r="G29" s="105"/>
      <c r="H29" s="157" t="s">
        <v>125</v>
      </c>
      <c r="I29" s="158"/>
      <c r="J29" s="158"/>
      <c r="K29" s="158"/>
      <c r="L29" s="158"/>
      <c r="M29" s="159"/>
      <c r="O29" s="143" t="s">
        <v>126</v>
      </c>
      <c r="P29" s="98">
        <v>400</v>
      </c>
      <c r="Q29" s="98">
        <v>498</v>
      </c>
      <c r="R29" s="119">
        <f t="shared" si="0"/>
        <v>449</v>
      </c>
      <c r="S29" s="142">
        <f t="shared" si="1"/>
        <v>1.390092879256966</v>
      </c>
      <c r="T29" s="98">
        <v>390</v>
      </c>
      <c r="U29" s="98">
        <v>545</v>
      </c>
      <c r="V29" s="119">
        <f t="shared" si="2"/>
        <v>467.5</v>
      </c>
      <c r="W29" s="142">
        <f t="shared" si="3"/>
        <v>1.4473684210526316</v>
      </c>
      <c r="X29" s="98">
        <v>438</v>
      </c>
      <c r="Y29" s="99">
        <v>410</v>
      </c>
      <c r="Z29" s="119">
        <f t="shared" si="4"/>
        <v>424</v>
      </c>
      <c r="AA29" s="142">
        <f t="shared" si="5"/>
        <v>1.3126934984520124</v>
      </c>
    </row>
    <row r="30" spans="1:27" x14ac:dyDescent="0.25">
      <c r="A30" s="93" t="s">
        <v>15</v>
      </c>
      <c r="B30" s="111"/>
      <c r="C30" s="105"/>
      <c r="D30" s="105"/>
      <c r="E30" s="105"/>
      <c r="F30" s="105"/>
      <c r="G30" s="105"/>
      <c r="H30" s="157" t="s">
        <v>126</v>
      </c>
      <c r="I30" s="158"/>
      <c r="J30" s="158"/>
      <c r="K30" s="158"/>
      <c r="L30" s="158"/>
      <c r="M30" s="159"/>
      <c r="O30" s="143" t="s">
        <v>127</v>
      </c>
      <c r="P30" s="98">
        <v>284</v>
      </c>
      <c r="Q30" s="98">
        <v>310</v>
      </c>
      <c r="R30" s="119">
        <f t="shared" si="0"/>
        <v>297</v>
      </c>
      <c r="S30" s="142">
        <f t="shared" si="1"/>
        <v>0.91950464396284826</v>
      </c>
      <c r="T30" s="98">
        <v>292</v>
      </c>
      <c r="U30" s="98">
        <v>330</v>
      </c>
      <c r="V30" s="119">
        <f t="shared" si="2"/>
        <v>311</v>
      </c>
      <c r="W30" s="142">
        <f t="shared" si="3"/>
        <v>0.96284829721362231</v>
      </c>
      <c r="X30" s="98">
        <v>318</v>
      </c>
      <c r="Y30" s="99">
        <v>368</v>
      </c>
      <c r="Z30" s="119">
        <f t="shared" si="4"/>
        <v>343</v>
      </c>
      <c r="AA30" s="142">
        <f t="shared" si="5"/>
        <v>1.0619195046439629</v>
      </c>
    </row>
    <row r="31" spans="1:27" x14ac:dyDescent="0.25">
      <c r="A31" s="93" t="s">
        <v>16</v>
      </c>
      <c r="B31" s="111"/>
      <c r="C31" s="105"/>
      <c r="D31" s="105"/>
      <c r="E31" s="105"/>
      <c r="F31" s="105"/>
      <c r="G31" s="105"/>
      <c r="H31" s="157" t="s">
        <v>127</v>
      </c>
      <c r="I31" s="158"/>
      <c r="J31" s="158"/>
      <c r="K31" s="158"/>
      <c r="L31" s="158"/>
      <c r="M31" s="159"/>
      <c r="O31" s="143" t="s">
        <v>128</v>
      </c>
      <c r="P31" s="98">
        <v>529</v>
      </c>
      <c r="Q31" s="98">
        <v>618</v>
      </c>
      <c r="R31" s="119">
        <f t="shared" si="0"/>
        <v>573.5</v>
      </c>
      <c r="S31" s="142">
        <f t="shared" si="1"/>
        <v>1.7755417956656347</v>
      </c>
      <c r="T31" s="98">
        <v>319</v>
      </c>
      <c r="U31" s="98">
        <v>426</v>
      </c>
      <c r="V31" s="119">
        <f t="shared" si="2"/>
        <v>372.5</v>
      </c>
      <c r="W31" s="142">
        <f t="shared" si="3"/>
        <v>1.153250773993808</v>
      </c>
      <c r="X31" s="98">
        <v>282</v>
      </c>
      <c r="Y31" s="99">
        <v>310</v>
      </c>
      <c r="Z31" s="119">
        <f t="shared" si="4"/>
        <v>296</v>
      </c>
      <c r="AA31" s="142">
        <f t="shared" si="5"/>
        <v>0.91640866873065019</v>
      </c>
    </row>
    <row r="32" spans="1:27" x14ac:dyDescent="0.25">
      <c r="A32" s="93" t="s">
        <v>17</v>
      </c>
      <c r="B32" s="111"/>
      <c r="C32" s="105"/>
      <c r="D32" s="105"/>
      <c r="E32" s="105"/>
      <c r="F32" s="105"/>
      <c r="G32" s="105"/>
      <c r="H32" s="157" t="s">
        <v>128</v>
      </c>
      <c r="I32" s="158"/>
      <c r="J32" s="158"/>
      <c r="K32" s="158"/>
      <c r="L32" s="158"/>
      <c r="M32" s="159"/>
      <c r="O32" s="143" t="s">
        <v>129</v>
      </c>
      <c r="P32" s="101">
        <v>2209</v>
      </c>
      <c r="Q32" s="101">
        <v>2185</v>
      </c>
      <c r="R32" s="119">
        <f t="shared" si="0"/>
        <v>2197</v>
      </c>
      <c r="S32" s="142">
        <f t="shared" si="1"/>
        <v>6.8018575851393193</v>
      </c>
      <c r="T32" s="101">
        <v>395</v>
      </c>
      <c r="U32" s="101">
        <v>408</v>
      </c>
      <c r="V32" s="119">
        <f t="shared" si="2"/>
        <v>401.5</v>
      </c>
      <c r="W32" s="142">
        <f t="shared" si="3"/>
        <v>1.2430340557275541</v>
      </c>
      <c r="X32" s="101">
        <v>658</v>
      </c>
      <c r="Y32" s="102">
        <v>335</v>
      </c>
      <c r="Z32" s="119">
        <f t="shared" si="4"/>
        <v>496.5</v>
      </c>
      <c r="AA32" s="142">
        <f t="shared" si="5"/>
        <v>1.5371517027863777</v>
      </c>
    </row>
    <row r="33" spans="1:27" x14ac:dyDescent="0.25">
      <c r="A33" s="93" t="s">
        <v>18</v>
      </c>
      <c r="B33" s="153" t="s">
        <v>33</v>
      </c>
      <c r="C33" s="153"/>
      <c r="D33" s="153"/>
      <c r="E33" s="153" t="s">
        <v>89</v>
      </c>
      <c r="F33" s="153"/>
      <c r="G33" s="153"/>
      <c r="H33" s="157" t="s">
        <v>129</v>
      </c>
      <c r="I33" s="158"/>
      <c r="J33" s="158"/>
      <c r="K33" s="158"/>
      <c r="L33" s="158"/>
      <c r="M33" s="159"/>
      <c r="O33" s="143" t="s">
        <v>33</v>
      </c>
      <c r="P33" s="100">
        <v>305</v>
      </c>
      <c r="Q33" s="101">
        <v>341</v>
      </c>
      <c r="R33" s="119">
        <f t="shared" si="0"/>
        <v>323</v>
      </c>
      <c r="S33" s="142">
        <f t="shared" si="1"/>
        <v>1</v>
      </c>
      <c r="T33" s="31"/>
      <c r="U33" s="31"/>
      <c r="V33" s="31"/>
      <c r="W33" s="31"/>
      <c r="X33" s="31"/>
      <c r="Y33" s="31"/>
      <c r="Z33" s="31"/>
      <c r="AA33" s="31"/>
    </row>
    <row r="34" spans="1:27" x14ac:dyDescent="0.25">
      <c r="O34" s="143" t="s">
        <v>89</v>
      </c>
      <c r="P34" s="101">
        <v>274</v>
      </c>
      <c r="Q34" s="101">
        <v>329</v>
      </c>
      <c r="R34" s="119">
        <f t="shared" si="0"/>
        <v>301.5</v>
      </c>
      <c r="S34" s="142">
        <f t="shared" si="1"/>
        <v>0.93343653250773995</v>
      </c>
      <c r="T34" s="31"/>
      <c r="U34" s="31"/>
      <c r="V34" s="31"/>
      <c r="W34" s="31"/>
      <c r="X34" s="31"/>
      <c r="Y34" s="31"/>
      <c r="Z34" s="31"/>
      <c r="AA34" s="31"/>
    </row>
  </sheetData>
  <mergeCells count="16">
    <mergeCell ref="H31:M31"/>
    <mergeCell ref="H32:M32"/>
    <mergeCell ref="B33:D33"/>
    <mergeCell ref="E33:G33"/>
    <mergeCell ref="H33:M33"/>
    <mergeCell ref="O23:S23"/>
    <mergeCell ref="T23:W23"/>
    <mergeCell ref="X23:AA23"/>
    <mergeCell ref="H29:M29"/>
    <mergeCell ref="H30:M30"/>
    <mergeCell ref="H24:I24"/>
    <mergeCell ref="J24:K24"/>
    <mergeCell ref="L24:M24"/>
    <mergeCell ref="H26:M26"/>
    <mergeCell ref="H27:M27"/>
    <mergeCell ref="H28:M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4"/>
  <sheetViews>
    <sheetView topLeftCell="A13" workbookViewId="0">
      <selection activeCell="O23" sqref="O23:AA34"/>
    </sheetView>
  </sheetViews>
  <sheetFormatPr defaultRowHeight="15" x14ac:dyDescent="0.25"/>
  <cols>
    <col min="1" max="16384" width="9.140625" style="91"/>
  </cols>
  <sheetData>
    <row r="3" spans="1:13" x14ac:dyDescent="0.25">
      <c r="A3" s="92" t="s">
        <v>0</v>
      </c>
      <c r="D3" s="92" t="s">
        <v>1</v>
      </c>
      <c r="K3" s="92" t="s">
        <v>104</v>
      </c>
    </row>
    <row r="4" spans="1:13" x14ac:dyDescent="0.25">
      <c r="A4" s="92" t="s">
        <v>3</v>
      </c>
      <c r="I4" s="92" t="s">
        <v>105</v>
      </c>
      <c r="K4" s="92" t="s">
        <v>106</v>
      </c>
    </row>
    <row r="5" spans="1:13" x14ac:dyDescent="0.25">
      <c r="A5" s="92" t="s">
        <v>107</v>
      </c>
    </row>
    <row r="6" spans="1:13" x14ac:dyDescent="0.25">
      <c r="A6" s="92" t="s">
        <v>93</v>
      </c>
    </row>
    <row r="7" spans="1:13" x14ac:dyDescent="0.25">
      <c r="A7" s="92" t="s">
        <v>108</v>
      </c>
    </row>
    <row r="8" spans="1:13" x14ac:dyDescent="0.25">
      <c r="A8" s="92" t="s">
        <v>9</v>
      </c>
    </row>
    <row r="12" spans="1:13" x14ac:dyDescent="0.25">
      <c r="B12" s="91" t="s">
        <v>10</v>
      </c>
    </row>
    <row r="13" spans="1:13" x14ac:dyDescent="0.25">
      <c r="B13" s="93">
        <v>1</v>
      </c>
      <c r="C13" s="93">
        <v>2</v>
      </c>
      <c r="D13" s="93">
        <v>3</v>
      </c>
      <c r="E13" s="93">
        <v>4</v>
      </c>
      <c r="F13" s="93">
        <v>5</v>
      </c>
      <c r="G13" s="93">
        <v>6</v>
      </c>
      <c r="H13" s="93">
        <v>7</v>
      </c>
      <c r="I13" s="93">
        <v>8</v>
      </c>
      <c r="J13" s="93">
        <v>9</v>
      </c>
      <c r="K13" s="93">
        <v>10</v>
      </c>
      <c r="L13" s="93">
        <v>11</v>
      </c>
      <c r="M13" s="93">
        <v>12</v>
      </c>
    </row>
    <row r="14" spans="1:13" x14ac:dyDescent="0.25">
      <c r="A14" s="93" t="s">
        <v>11</v>
      </c>
      <c r="B14" s="94">
        <v>255</v>
      </c>
      <c r="C14" s="95">
        <v>245</v>
      </c>
      <c r="D14" s="95">
        <v>383</v>
      </c>
      <c r="E14" s="95">
        <v>346</v>
      </c>
      <c r="F14" s="95">
        <v>219</v>
      </c>
      <c r="G14" s="95">
        <v>302</v>
      </c>
      <c r="H14" s="95">
        <v>241</v>
      </c>
      <c r="I14" s="95">
        <v>351</v>
      </c>
      <c r="J14" s="95">
        <v>271</v>
      </c>
      <c r="K14" s="95"/>
      <c r="L14" s="95"/>
      <c r="M14" s="96"/>
    </row>
    <row r="15" spans="1:13" x14ac:dyDescent="0.25">
      <c r="A15" s="93" t="s">
        <v>12</v>
      </c>
      <c r="B15" s="97">
        <v>3483</v>
      </c>
      <c r="C15" s="98">
        <v>3786</v>
      </c>
      <c r="D15" s="98">
        <v>1317</v>
      </c>
      <c r="E15" s="98">
        <v>1635</v>
      </c>
      <c r="F15" s="98">
        <v>272</v>
      </c>
      <c r="G15" s="98">
        <v>330</v>
      </c>
      <c r="H15" s="98">
        <v>331</v>
      </c>
      <c r="I15" s="98">
        <v>267</v>
      </c>
      <c r="J15" s="98">
        <v>1001</v>
      </c>
      <c r="K15" s="98"/>
      <c r="L15" s="98"/>
      <c r="M15" s="99"/>
    </row>
    <row r="16" spans="1:13" x14ac:dyDescent="0.25">
      <c r="A16" s="93" t="s">
        <v>13</v>
      </c>
      <c r="B16" s="97">
        <v>9882</v>
      </c>
      <c r="C16" s="98">
        <v>8820</v>
      </c>
      <c r="D16" s="98">
        <v>4330</v>
      </c>
      <c r="E16" s="98">
        <v>3902</v>
      </c>
      <c r="F16" s="98">
        <v>402</v>
      </c>
      <c r="G16" s="98">
        <v>256</v>
      </c>
      <c r="H16" s="98"/>
      <c r="I16" s="98"/>
      <c r="J16" s="98"/>
      <c r="K16" s="98"/>
      <c r="L16" s="98"/>
      <c r="M16" s="99"/>
    </row>
    <row r="17" spans="1:27" x14ac:dyDescent="0.25">
      <c r="A17" s="93" t="s">
        <v>14</v>
      </c>
      <c r="B17" s="97">
        <v>1503</v>
      </c>
      <c r="C17" s="98">
        <v>1617</v>
      </c>
      <c r="D17" s="98">
        <v>376</v>
      </c>
      <c r="E17" s="98">
        <v>265</v>
      </c>
      <c r="F17" s="98">
        <v>423</v>
      </c>
      <c r="G17" s="98">
        <v>335</v>
      </c>
      <c r="H17" s="98"/>
      <c r="I17" s="98"/>
      <c r="J17" s="98"/>
      <c r="K17" s="98"/>
      <c r="L17" s="98"/>
      <c r="M17" s="99"/>
    </row>
    <row r="18" spans="1:27" x14ac:dyDescent="0.25">
      <c r="A18" s="93" t="s">
        <v>15</v>
      </c>
      <c r="B18" s="97">
        <v>11775</v>
      </c>
      <c r="C18" s="98">
        <v>10841</v>
      </c>
      <c r="D18" s="98">
        <v>1475</v>
      </c>
      <c r="E18" s="98">
        <v>1765</v>
      </c>
      <c r="F18" s="98">
        <v>516</v>
      </c>
      <c r="G18" s="98">
        <v>361</v>
      </c>
      <c r="H18" s="98"/>
      <c r="I18" s="98"/>
      <c r="J18" s="98"/>
      <c r="K18" s="98"/>
      <c r="L18" s="98"/>
      <c r="M18" s="99"/>
    </row>
    <row r="19" spans="1:27" x14ac:dyDescent="0.25">
      <c r="A19" s="93" t="s">
        <v>16</v>
      </c>
      <c r="B19" s="97">
        <v>7331</v>
      </c>
      <c r="C19" s="98">
        <v>7186</v>
      </c>
      <c r="D19" s="98">
        <v>3109</v>
      </c>
      <c r="E19" s="98">
        <v>3284</v>
      </c>
      <c r="F19" s="98">
        <v>428</v>
      </c>
      <c r="G19" s="98">
        <v>261</v>
      </c>
      <c r="H19" s="98"/>
      <c r="I19" s="98"/>
      <c r="J19" s="98"/>
      <c r="K19" s="98"/>
      <c r="L19" s="98"/>
      <c r="M19" s="99"/>
    </row>
    <row r="20" spans="1:27" x14ac:dyDescent="0.25">
      <c r="A20" s="93" t="s">
        <v>17</v>
      </c>
      <c r="B20" s="97">
        <v>394</v>
      </c>
      <c r="C20" s="98">
        <v>281</v>
      </c>
      <c r="D20" s="98">
        <v>274</v>
      </c>
      <c r="E20" s="98">
        <v>334</v>
      </c>
      <c r="F20" s="98">
        <v>305</v>
      </c>
      <c r="G20" s="98">
        <v>247</v>
      </c>
      <c r="H20" s="98"/>
      <c r="I20" s="98"/>
      <c r="J20" s="98"/>
      <c r="K20" s="98"/>
      <c r="L20" s="98"/>
      <c r="M20" s="99"/>
    </row>
    <row r="21" spans="1:27" x14ac:dyDescent="0.25">
      <c r="A21" s="93" t="s">
        <v>18</v>
      </c>
      <c r="B21" s="100">
        <v>1817</v>
      </c>
      <c r="C21" s="101">
        <v>1797</v>
      </c>
      <c r="D21" s="101">
        <v>2290</v>
      </c>
      <c r="E21" s="101">
        <v>2414</v>
      </c>
      <c r="F21" s="101">
        <v>447</v>
      </c>
      <c r="G21" s="101">
        <v>308</v>
      </c>
      <c r="H21" s="101"/>
      <c r="I21" s="101"/>
      <c r="J21" s="101"/>
      <c r="K21" s="101"/>
      <c r="L21" s="101"/>
      <c r="M21" s="102"/>
    </row>
    <row r="22" spans="1:27" ht="15.75" thickBot="1" x14ac:dyDescent="0.3"/>
    <row r="23" spans="1:27" x14ac:dyDescent="0.25">
      <c r="O23" s="160" t="s">
        <v>41</v>
      </c>
      <c r="P23" s="155"/>
      <c r="Q23" s="155"/>
      <c r="R23" s="155"/>
      <c r="S23" s="161"/>
      <c r="T23" s="154" t="s">
        <v>42</v>
      </c>
      <c r="U23" s="155"/>
      <c r="V23" s="155"/>
      <c r="W23" s="161"/>
      <c r="X23" s="154" t="s">
        <v>71</v>
      </c>
      <c r="Y23" s="155"/>
      <c r="Z23" s="155"/>
      <c r="AA23" s="156"/>
    </row>
    <row r="24" spans="1:27" x14ac:dyDescent="0.25">
      <c r="B24" s="17" t="s">
        <v>41</v>
      </c>
      <c r="C24" s="17"/>
      <c r="D24" s="153" t="s">
        <v>42</v>
      </c>
      <c r="E24" s="153"/>
      <c r="F24" s="153" t="s">
        <v>71</v>
      </c>
      <c r="G24" s="153"/>
      <c r="O24" s="127"/>
      <c r="P24" s="35" t="s">
        <v>72</v>
      </c>
      <c r="Q24" s="35" t="s">
        <v>73</v>
      </c>
      <c r="R24" s="35" t="s">
        <v>74</v>
      </c>
      <c r="S24" s="35" t="s">
        <v>95</v>
      </c>
      <c r="T24" s="35" t="s">
        <v>72</v>
      </c>
      <c r="U24" s="35" t="s">
        <v>73</v>
      </c>
      <c r="V24" s="35" t="s">
        <v>74</v>
      </c>
      <c r="W24" s="35" t="s">
        <v>95</v>
      </c>
      <c r="X24" s="35" t="s">
        <v>72</v>
      </c>
      <c r="Y24" s="35" t="s">
        <v>73</v>
      </c>
      <c r="Z24" s="35" t="s">
        <v>74</v>
      </c>
      <c r="AA24" s="81" t="s">
        <v>95</v>
      </c>
    </row>
    <row r="25" spans="1:27" x14ac:dyDescent="0.25">
      <c r="B25" s="93">
        <v>1</v>
      </c>
      <c r="C25" s="93">
        <v>2</v>
      </c>
      <c r="D25" s="93">
        <v>3</v>
      </c>
      <c r="E25" s="93">
        <v>4</v>
      </c>
      <c r="F25" s="93">
        <v>5</v>
      </c>
      <c r="G25" s="93">
        <v>6</v>
      </c>
      <c r="H25" s="93">
        <v>7</v>
      </c>
      <c r="I25" s="93">
        <v>8</v>
      </c>
      <c r="J25" s="93">
        <v>9</v>
      </c>
      <c r="K25" s="93">
        <v>10</v>
      </c>
      <c r="L25" s="93">
        <v>11</v>
      </c>
      <c r="M25" s="93">
        <v>12</v>
      </c>
      <c r="O25" s="143" t="s">
        <v>109</v>
      </c>
      <c r="P25" s="118">
        <v>255</v>
      </c>
      <c r="Q25" s="118">
        <v>245</v>
      </c>
      <c r="R25" s="119">
        <f>AVERAGE(P25:Q25)</f>
        <v>250</v>
      </c>
      <c r="S25" s="142">
        <f>R25/$R$33</f>
        <v>0.8038585209003215</v>
      </c>
      <c r="T25" s="118">
        <v>383</v>
      </c>
      <c r="U25" s="118">
        <v>346</v>
      </c>
      <c r="V25" s="119">
        <f>AVERAGE(T25:U25)</f>
        <v>364.5</v>
      </c>
      <c r="W25" s="142">
        <f>V25/$R$33</f>
        <v>1.1720257234726688</v>
      </c>
      <c r="X25" s="118">
        <v>219</v>
      </c>
      <c r="Y25" s="118">
        <v>302</v>
      </c>
      <c r="Z25" s="119">
        <f>AVERAGE(X25:Y25)</f>
        <v>260.5</v>
      </c>
      <c r="AA25" s="142">
        <f>Z25/$R$33</f>
        <v>0.83762057877813501</v>
      </c>
    </row>
    <row r="26" spans="1:27" x14ac:dyDescent="0.25">
      <c r="B26" s="153" t="s">
        <v>109</v>
      </c>
      <c r="C26" s="153"/>
      <c r="D26" s="153"/>
      <c r="E26" s="153"/>
      <c r="F26" s="153"/>
      <c r="G26" s="153"/>
      <c r="H26" s="153" t="s">
        <v>33</v>
      </c>
      <c r="I26" s="153"/>
      <c r="J26" s="153"/>
      <c r="K26" s="140"/>
      <c r="L26" s="113"/>
      <c r="M26" s="141"/>
      <c r="O26" s="143" t="s">
        <v>110</v>
      </c>
      <c r="P26" s="118">
        <v>3483</v>
      </c>
      <c r="Q26" s="118">
        <v>3786</v>
      </c>
      <c r="R26" s="119">
        <f t="shared" ref="R26:R34" si="0">AVERAGE(P26:Q26)</f>
        <v>3634.5</v>
      </c>
      <c r="S26" s="142">
        <f t="shared" ref="S26:S34" si="1">R26/$R$33</f>
        <v>11.686495176848874</v>
      </c>
      <c r="T26" s="118">
        <v>1317</v>
      </c>
      <c r="U26" s="118">
        <v>1635</v>
      </c>
      <c r="V26" s="119">
        <f t="shared" ref="V26:V32" si="2">AVERAGE(T26:U26)</f>
        <v>1476</v>
      </c>
      <c r="W26" s="142">
        <f t="shared" ref="W26:W32" si="3">V26/$R$33</f>
        <v>4.745980707395498</v>
      </c>
      <c r="X26" s="118">
        <v>272</v>
      </c>
      <c r="Y26" s="118">
        <v>330</v>
      </c>
      <c r="Z26" s="119">
        <f t="shared" ref="Z26:Z32" si="4">AVERAGE(X26:Y26)</f>
        <v>301</v>
      </c>
      <c r="AA26" s="142">
        <f t="shared" ref="AA26:AA32" si="5">Z26/$R$33</f>
        <v>0.96784565916398713</v>
      </c>
    </row>
    <row r="27" spans="1:27" x14ac:dyDescent="0.25">
      <c r="B27" s="153" t="s">
        <v>110</v>
      </c>
      <c r="C27" s="153"/>
      <c r="D27" s="153"/>
      <c r="E27" s="153"/>
      <c r="F27" s="153"/>
      <c r="G27" s="153"/>
      <c r="H27" s="153" t="s">
        <v>89</v>
      </c>
      <c r="I27" s="153"/>
      <c r="J27" s="153"/>
      <c r="K27" s="139"/>
      <c r="L27" s="105"/>
      <c r="M27" s="114"/>
      <c r="O27" s="143" t="s">
        <v>111</v>
      </c>
      <c r="P27" s="118">
        <v>9882</v>
      </c>
      <c r="Q27" s="118">
        <v>8820</v>
      </c>
      <c r="R27" s="119">
        <f t="shared" si="0"/>
        <v>9351</v>
      </c>
      <c r="S27" s="142">
        <f t="shared" si="1"/>
        <v>30.067524115755628</v>
      </c>
      <c r="T27" s="118">
        <v>4330</v>
      </c>
      <c r="U27" s="118">
        <v>3902</v>
      </c>
      <c r="V27" s="119">
        <f t="shared" si="2"/>
        <v>4116</v>
      </c>
      <c r="W27" s="142">
        <f t="shared" si="3"/>
        <v>13.234726688102894</v>
      </c>
      <c r="X27" s="118">
        <v>402</v>
      </c>
      <c r="Y27" s="118">
        <v>256</v>
      </c>
      <c r="Z27" s="119">
        <f t="shared" si="4"/>
        <v>329</v>
      </c>
      <c r="AA27" s="142">
        <f t="shared" si="5"/>
        <v>1.0578778135048232</v>
      </c>
    </row>
    <row r="28" spans="1:27" x14ac:dyDescent="0.25">
      <c r="B28" s="153" t="s">
        <v>111</v>
      </c>
      <c r="C28" s="153"/>
      <c r="D28" s="153"/>
      <c r="E28" s="153"/>
      <c r="F28" s="153"/>
      <c r="G28" s="153"/>
      <c r="H28" s="139"/>
      <c r="I28" s="139"/>
      <c r="J28" s="139"/>
      <c r="K28" s="139"/>
      <c r="L28" s="105"/>
      <c r="M28" s="114"/>
      <c r="O28" s="143" t="s">
        <v>112</v>
      </c>
      <c r="P28" s="118">
        <v>1503</v>
      </c>
      <c r="Q28" s="118">
        <v>1617</v>
      </c>
      <c r="R28" s="119">
        <f t="shared" si="0"/>
        <v>1560</v>
      </c>
      <c r="S28" s="142">
        <f t="shared" si="1"/>
        <v>5.016077170418006</v>
      </c>
      <c r="T28" s="118">
        <v>376</v>
      </c>
      <c r="U28" s="118">
        <v>265</v>
      </c>
      <c r="V28" s="119">
        <f t="shared" si="2"/>
        <v>320.5</v>
      </c>
      <c r="W28" s="142">
        <f t="shared" si="3"/>
        <v>1.0305466237942122</v>
      </c>
      <c r="X28" s="118">
        <v>423</v>
      </c>
      <c r="Y28" s="118">
        <v>335</v>
      </c>
      <c r="Z28" s="119">
        <f t="shared" si="4"/>
        <v>379</v>
      </c>
      <c r="AA28" s="142">
        <f t="shared" si="5"/>
        <v>1.2186495176848875</v>
      </c>
    </row>
    <row r="29" spans="1:27" x14ac:dyDescent="0.25">
      <c r="B29" s="153" t="s">
        <v>112</v>
      </c>
      <c r="C29" s="153"/>
      <c r="D29" s="153"/>
      <c r="E29" s="153"/>
      <c r="F29" s="153"/>
      <c r="G29" s="153"/>
      <c r="H29" s="139"/>
      <c r="I29" s="139"/>
      <c r="J29" s="139"/>
      <c r="K29" s="139"/>
      <c r="L29" s="105"/>
      <c r="M29" s="114"/>
      <c r="O29" s="143" t="s">
        <v>113</v>
      </c>
      <c r="P29" s="118">
        <v>11775</v>
      </c>
      <c r="Q29" s="118">
        <v>10841</v>
      </c>
      <c r="R29" s="119">
        <f t="shared" si="0"/>
        <v>11308</v>
      </c>
      <c r="S29" s="142">
        <f t="shared" si="1"/>
        <v>36.360128617363344</v>
      </c>
      <c r="T29" s="118">
        <v>1475</v>
      </c>
      <c r="U29" s="118">
        <v>1765</v>
      </c>
      <c r="V29" s="119">
        <f t="shared" si="2"/>
        <v>1620</v>
      </c>
      <c r="W29" s="142">
        <f t="shared" si="3"/>
        <v>5.209003215434084</v>
      </c>
      <c r="X29" s="118">
        <v>516</v>
      </c>
      <c r="Y29" s="118">
        <v>361</v>
      </c>
      <c r="Z29" s="119">
        <f t="shared" si="4"/>
        <v>438.5</v>
      </c>
      <c r="AA29" s="142">
        <f t="shared" si="5"/>
        <v>1.409967845659164</v>
      </c>
    </row>
    <row r="30" spans="1:27" x14ac:dyDescent="0.25">
      <c r="B30" s="153" t="s">
        <v>113</v>
      </c>
      <c r="C30" s="153"/>
      <c r="D30" s="153"/>
      <c r="E30" s="153"/>
      <c r="F30" s="153"/>
      <c r="G30" s="153"/>
      <c r="H30" s="139"/>
      <c r="I30" s="139"/>
      <c r="J30" s="139"/>
      <c r="K30" s="139"/>
      <c r="L30" s="105"/>
      <c r="M30" s="114"/>
      <c r="O30" s="143" t="s">
        <v>114</v>
      </c>
      <c r="P30" s="118">
        <v>7331</v>
      </c>
      <c r="Q30" s="118">
        <v>7186</v>
      </c>
      <c r="R30" s="119">
        <f t="shared" si="0"/>
        <v>7258.5</v>
      </c>
      <c r="S30" s="142">
        <f t="shared" si="1"/>
        <v>23.339228295819936</v>
      </c>
      <c r="T30" s="118">
        <v>3109</v>
      </c>
      <c r="U30" s="118">
        <v>3284</v>
      </c>
      <c r="V30" s="119">
        <f t="shared" si="2"/>
        <v>3196.5</v>
      </c>
      <c r="W30" s="142">
        <f t="shared" si="3"/>
        <v>10.278135048231512</v>
      </c>
      <c r="X30" s="118">
        <v>428</v>
      </c>
      <c r="Y30" s="118">
        <v>261</v>
      </c>
      <c r="Z30" s="119">
        <f t="shared" si="4"/>
        <v>344.5</v>
      </c>
      <c r="AA30" s="142">
        <f t="shared" si="5"/>
        <v>1.107717041800643</v>
      </c>
    </row>
    <row r="31" spans="1:27" x14ac:dyDescent="0.25">
      <c r="B31" s="153" t="s">
        <v>114</v>
      </c>
      <c r="C31" s="153"/>
      <c r="D31" s="153"/>
      <c r="E31" s="153"/>
      <c r="F31" s="153"/>
      <c r="G31" s="153"/>
      <c r="H31" s="139"/>
      <c r="I31" s="139"/>
      <c r="J31" s="139"/>
      <c r="K31" s="139"/>
      <c r="L31" s="105"/>
      <c r="M31" s="114"/>
      <c r="O31" s="143" t="s">
        <v>115</v>
      </c>
      <c r="P31" s="118">
        <v>394</v>
      </c>
      <c r="Q31" s="118">
        <v>281</v>
      </c>
      <c r="R31" s="119">
        <f t="shared" si="0"/>
        <v>337.5</v>
      </c>
      <c r="S31" s="142">
        <f t="shared" si="1"/>
        <v>1.085209003215434</v>
      </c>
      <c r="T31" s="118">
        <v>274</v>
      </c>
      <c r="U31" s="118">
        <v>334</v>
      </c>
      <c r="V31" s="119">
        <f t="shared" si="2"/>
        <v>304</v>
      </c>
      <c r="W31" s="142">
        <f t="shared" si="3"/>
        <v>0.977491961414791</v>
      </c>
      <c r="X31" s="118">
        <v>305</v>
      </c>
      <c r="Y31" s="118">
        <v>247</v>
      </c>
      <c r="Z31" s="119">
        <f t="shared" si="4"/>
        <v>276</v>
      </c>
      <c r="AA31" s="142">
        <f t="shared" si="5"/>
        <v>0.887459807073955</v>
      </c>
    </row>
    <row r="32" spans="1:27" x14ac:dyDescent="0.25">
      <c r="B32" s="153" t="s">
        <v>115</v>
      </c>
      <c r="C32" s="153"/>
      <c r="D32" s="153"/>
      <c r="E32" s="153"/>
      <c r="F32" s="153"/>
      <c r="G32" s="153"/>
      <c r="H32" s="139"/>
      <c r="I32" s="139"/>
      <c r="J32" s="139"/>
      <c r="K32" s="139"/>
      <c r="L32" s="105"/>
      <c r="M32" s="114"/>
      <c r="O32" s="143" t="s">
        <v>116</v>
      </c>
      <c r="P32" s="118">
        <v>1817</v>
      </c>
      <c r="Q32" s="118">
        <v>1797</v>
      </c>
      <c r="R32" s="119">
        <f t="shared" si="0"/>
        <v>1807</v>
      </c>
      <c r="S32" s="142">
        <f t="shared" si="1"/>
        <v>5.810289389067524</v>
      </c>
      <c r="T32" s="118">
        <v>2290</v>
      </c>
      <c r="U32" s="118">
        <v>2414</v>
      </c>
      <c r="V32" s="119">
        <f t="shared" si="2"/>
        <v>2352</v>
      </c>
      <c r="W32" s="142">
        <f t="shared" si="3"/>
        <v>7.562700964630225</v>
      </c>
      <c r="X32" s="118">
        <v>447</v>
      </c>
      <c r="Y32" s="118">
        <v>308</v>
      </c>
      <c r="Z32" s="119">
        <f t="shared" si="4"/>
        <v>377.5</v>
      </c>
      <c r="AA32" s="142">
        <f t="shared" si="5"/>
        <v>1.2138263665594855</v>
      </c>
    </row>
    <row r="33" spans="2:27" x14ac:dyDescent="0.25">
      <c r="B33" s="153" t="s">
        <v>116</v>
      </c>
      <c r="C33" s="153"/>
      <c r="D33" s="153"/>
      <c r="E33" s="153"/>
      <c r="F33" s="153"/>
      <c r="G33" s="153"/>
      <c r="H33" s="58"/>
      <c r="I33" s="58"/>
      <c r="J33" s="58"/>
      <c r="K33" s="58"/>
      <c r="L33" s="116"/>
      <c r="M33" s="117"/>
      <c r="O33" s="143" t="s">
        <v>33</v>
      </c>
      <c r="P33" s="118">
        <v>351</v>
      </c>
      <c r="Q33" s="118">
        <v>271</v>
      </c>
      <c r="R33" s="119">
        <f t="shared" si="0"/>
        <v>311</v>
      </c>
      <c r="S33" s="142">
        <f t="shared" si="1"/>
        <v>1</v>
      </c>
      <c r="T33" s="31"/>
      <c r="U33" s="31"/>
      <c r="V33" s="31"/>
      <c r="W33" s="31"/>
      <c r="X33" s="31"/>
      <c r="Y33" s="31"/>
      <c r="Z33" s="31"/>
      <c r="AA33" s="31"/>
    </row>
    <row r="34" spans="2:27" x14ac:dyDescent="0.25">
      <c r="O34" s="143" t="s">
        <v>89</v>
      </c>
      <c r="P34" s="118">
        <v>331</v>
      </c>
      <c r="Q34" s="118">
        <v>267</v>
      </c>
      <c r="R34" s="119">
        <f t="shared" si="0"/>
        <v>299</v>
      </c>
      <c r="S34" s="142">
        <f t="shared" si="1"/>
        <v>0.96141479099678462</v>
      </c>
      <c r="T34" s="31"/>
      <c r="U34" s="31"/>
      <c r="V34" s="31"/>
      <c r="W34" s="31"/>
      <c r="X34" s="31"/>
      <c r="Y34" s="31"/>
      <c r="Z34" s="31"/>
      <c r="AA34" s="31"/>
    </row>
  </sheetData>
  <mergeCells count="15">
    <mergeCell ref="B33:G33"/>
    <mergeCell ref="H26:J26"/>
    <mergeCell ref="H27:J27"/>
    <mergeCell ref="D24:E24"/>
    <mergeCell ref="F24:G24"/>
    <mergeCell ref="B28:G28"/>
    <mergeCell ref="B29:G29"/>
    <mergeCell ref="B30:G30"/>
    <mergeCell ref="B31:G31"/>
    <mergeCell ref="B32:G32"/>
    <mergeCell ref="O23:S23"/>
    <mergeCell ref="T23:W23"/>
    <mergeCell ref="X23:AA23"/>
    <mergeCell ref="B26:G26"/>
    <mergeCell ref="B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6"/>
  <sheetViews>
    <sheetView topLeftCell="J23" workbookViewId="0">
      <selection activeCell="O23" sqref="O23:W46"/>
    </sheetView>
  </sheetViews>
  <sheetFormatPr defaultRowHeight="15" x14ac:dyDescent="0.25"/>
  <sheetData>
    <row r="3" spans="1:13" x14ac:dyDescent="0.25">
      <c r="A3" s="2" t="s">
        <v>0</v>
      </c>
      <c r="B3" s="1"/>
      <c r="C3" s="1"/>
      <c r="D3" s="2" t="s">
        <v>1</v>
      </c>
      <c r="E3" s="1"/>
      <c r="F3" s="1"/>
      <c r="G3" s="1"/>
      <c r="H3" s="1"/>
      <c r="I3" s="1"/>
      <c r="J3" s="1"/>
      <c r="K3" s="2" t="s">
        <v>2</v>
      </c>
      <c r="L3" s="1"/>
      <c r="M3" s="1"/>
    </row>
    <row r="4" spans="1:13" x14ac:dyDescent="0.25">
      <c r="A4" s="2" t="s">
        <v>3</v>
      </c>
      <c r="B4" s="1"/>
      <c r="C4" s="1"/>
      <c r="D4" s="1"/>
      <c r="E4" s="1"/>
      <c r="F4" s="1"/>
      <c r="G4" s="1"/>
      <c r="H4" s="1"/>
      <c r="I4" s="2" t="s">
        <v>4</v>
      </c>
      <c r="J4" s="1"/>
      <c r="K4" s="2" t="s">
        <v>5</v>
      </c>
      <c r="L4" s="1"/>
      <c r="M4" s="1"/>
    </row>
    <row r="5" spans="1:13" x14ac:dyDescent="0.25">
      <c r="A5" s="2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2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2" t="s">
        <v>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2" t="s">
        <v>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12" spans="1:13" x14ac:dyDescent="0.25">
      <c r="A12" s="1"/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</row>
    <row r="14" spans="1:13" x14ac:dyDescent="0.25">
      <c r="A14" s="3" t="s">
        <v>11</v>
      </c>
      <c r="B14" s="4">
        <v>787</v>
      </c>
      <c r="C14" s="5">
        <v>497</v>
      </c>
      <c r="D14" s="5">
        <v>444</v>
      </c>
      <c r="E14" s="5">
        <v>487</v>
      </c>
      <c r="F14" s="5">
        <v>12719</v>
      </c>
      <c r="G14" s="5">
        <v>12991</v>
      </c>
      <c r="H14" s="5">
        <v>1932</v>
      </c>
      <c r="I14" s="5">
        <v>2959</v>
      </c>
      <c r="J14" s="5">
        <v>5152</v>
      </c>
      <c r="K14" s="5">
        <v>5527</v>
      </c>
      <c r="L14" s="5">
        <v>991</v>
      </c>
      <c r="M14" s="6">
        <v>1019</v>
      </c>
    </row>
    <row r="15" spans="1:13" x14ac:dyDescent="0.25">
      <c r="A15" s="3" t="s">
        <v>12</v>
      </c>
      <c r="B15" s="7">
        <v>1428</v>
      </c>
      <c r="C15" s="8">
        <v>871</v>
      </c>
      <c r="D15" s="8">
        <v>694</v>
      </c>
      <c r="E15" s="8">
        <v>594</v>
      </c>
      <c r="F15" s="8">
        <v>666</v>
      </c>
      <c r="G15" s="8">
        <v>785</v>
      </c>
      <c r="H15" s="8">
        <v>1457</v>
      </c>
      <c r="I15" s="8">
        <v>630</v>
      </c>
      <c r="J15" s="8">
        <v>562</v>
      </c>
      <c r="K15" s="8">
        <v>942</v>
      </c>
      <c r="L15" s="8">
        <v>864</v>
      </c>
      <c r="M15" s="9">
        <v>465</v>
      </c>
    </row>
    <row r="16" spans="1:13" x14ac:dyDescent="0.25">
      <c r="A16" s="3" t="s">
        <v>13</v>
      </c>
      <c r="B16" s="7">
        <v>9887</v>
      </c>
      <c r="C16" s="8">
        <v>9095</v>
      </c>
      <c r="D16" s="8">
        <v>893</v>
      </c>
      <c r="E16" s="8">
        <v>1183</v>
      </c>
      <c r="F16" s="8">
        <v>7989</v>
      </c>
      <c r="G16" s="8">
        <v>8542</v>
      </c>
      <c r="H16" s="8">
        <v>899</v>
      </c>
      <c r="I16" s="8">
        <v>2225</v>
      </c>
      <c r="J16" s="8">
        <v>529</v>
      </c>
      <c r="K16" s="8">
        <v>531</v>
      </c>
      <c r="L16" s="8">
        <v>756</v>
      </c>
      <c r="M16" s="9">
        <v>570</v>
      </c>
    </row>
    <row r="17" spans="1:23" x14ac:dyDescent="0.25">
      <c r="A17" s="3" t="s">
        <v>14</v>
      </c>
      <c r="B17" s="7">
        <v>801</v>
      </c>
      <c r="C17" s="8">
        <v>505</v>
      </c>
      <c r="D17" s="8">
        <v>496</v>
      </c>
      <c r="E17" s="8">
        <v>499</v>
      </c>
      <c r="F17" s="8">
        <v>9870</v>
      </c>
      <c r="G17" s="8">
        <v>16554</v>
      </c>
      <c r="H17" s="8">
        <v>2283</v>
      </c>
      <c r="I17" s="8">
        <v>2665</v>
      </c>
      <c r="J17" s="8">
        <v>1143</v>
      </c>
      <c r="K17" s="8">
        <v>589</v>
      </c>
      <c r="L17" s="8">
        <v>414</v>
      </c>
      <c r="M17" s="9">
        <v>601</v>
      </c>
    </row>
    <row r="18" spans="1:23" x14ac:dyDescent="0.25">
      <c r="A18" s="3" t="s">
        <v>15</v>
      </c>
      <c r="B18" s="7">
        <v>9001</v>
      </c>
      <c r="C18" s="8">
        <v>10205</v>
      </c>
      <c r="D18" s="8">
        <v>5090</v>
      </c>
      <c r="E18" s="8">
        <v>5987</v>
      </c>
      <c r="F18" s="8">
        <v>14828</v>
      </c>
      <c r="G18" s="8">
        <v>13618</v>
      </c>
      <c r="H18" s="8">
        <v>10524</v>
      </c>
      <c r="I18" s="8">
        <v>12116</v>
      </c>
      <c r="J18" s="8"/>
      <c r="K18" s="8"/>
      <c r="L18" s="8"/>
      <c r="M18" s="9"/>
    </row>
    <row r="19" spans="1:23" x14ac:dyDescent="0.25">
      <c r="A19" s="3" t="s">
        <v>16</v>
      </c>
      <c r="B19" s="7">
        <v>649</v>
      </c>
      <c r="C19" s="8">
        <v>528</v>
      </c>
      <c r="D19" s="8">
        <v>682</v>
      </c>
      <c r="E19" s="8">
        <v>543</v>
      </c>
      <c r="F19" s="8">
        <v>950</v>
      </c>
      <c r="G19" s="8">
        <v>593</v>
      </c>
      <c r="H19" s="8">
        <v>745</v>
      </c>
      <c r="I19" s="8">
        <v>804</v>
      </c>
      <c r="J19" s="8"/>
      <c r="K19" s="8"/>
      <c r="L19" s="8"/>
      <c r="M19" s="9"/>
    </row>
    <row r="20" spans="1:23" x14ac:dyDescent="0.25">
      <c r="A20" s="3" t="s">
        <v>17</v>
      </c>
      <c r="B20" s="7">
        <v>16839</v>
      </c>
      <c r="C20" s="8">
        <v>15453</v>
      </c>
      <c r="D20" s="8">
        <v>546</v>
      </c>
      <c r="E20" s="8">
        <v>557</v>
      </c>
      <c r="F20" s="8">
        <v>11712</v>
      </c>
      <c r="G20" s="8">
        <v>13817</v>
      </c>
      <c r="H20" s="8">
        <v>4471</v>
      </c>
      <c r="I20" s="8">
        <v>5729</v>
      </c>
      <c r="J20" s="8"/>
      <c r="K20" s="8"/>
      <c r="L20" s="8"/>
      <c r="M20" s="9"/>
    </row>
    <row r="21" spans="1:23" x14ac:dyDescent="0.25">
      <c r="A21" s="3" t="s">
        <v>18</v>
      </c>
      <c r="B21" s="10">
        <v>15902</v>
      </c>
      <c r="C21" s="11">
        <v>17455</v>
      </c>
      <c r="D21" s="11">
        <v>5662</v>
      </c>
      <c r="E21" s="11">
        <v>6340</v>
      </c>
      <c r="F21" s="11">
        <v>1105</v>
      </c>
      <c r="G21" s="11">
        <v>845</v>
      </c>
      <c r="H21" s="11">
        <v>796</v>
      </c>
      <c r="I21" s="11">
        <v>610</v>
      </c>
      <c r="J21" s="11"/>
      <c r="K21" s="11"/>
      <c r="L21" s="11"/>
      <c r="M21" s="12"/>
    </row>
    <row r="22" spans="1:23" ht="15.75" thickBot="1" x14ac:dyDescent="0.3"/>
    <row r="23" spans="1:23" x14ac:dyDescent="0.25">
      <c r="O23" s="160" t="s">
        <v>41</v>
      </c>
      <c r="P23" s="155"/>
      <c r="Q23" s="155"/>
      <c r="R23" s="155"/>
      <c r="S23" s="161"/>
      <c r="T23" s="154" t="s">
        <v>42</v>
      </c>
      <c r="U23" s="155"/>
      <c r="V23" s="155"/>
      <c r="W23" s="161"/>
    </row>
    <row r="24" spans="1:23" ht="15.75" thickBot="1" x14ac:dyDescent="0.3">
      <c r="A24" s="1"/>
      <c r="B24" s="3">
        <v>1</v>
      </c>
      <c r="C24" s="3">
        <v>2</v>
      </c>
      <c r="D24" s="3">
        <v>3</v>
      </c>
      <c r="E24" s="3">
        <v>4</v>
      </c>
      <c r="F24" s="3">
        <v>5</v>
      </c>
      <c r="G24" s="3">
        <v>6</v>
      </c>
      <c r="H24" s="3">
        <v>7</v>
      </c>
      <c r="I24" s="3">
        <v>8</v>
      </c>
      <c r="J24" s="3">
        <v>9</v>
      </c>
      <c r="K24" s="3">
        <v>10</v>
      </c>
      <c r="L24" s="3">
        <v>11</v>
      </c>
      <c r="M24" s="3">
        <v>12</v>
      </c>
      <c r="O24" s="127"/>
      <c r="P24" s="35" t="s">
        <v>72</v>
      </c>
      <c r="Q24" s="35" t="s">
        <v>73</v>
      </c>
      <c r="R24" s="35" t="s">
        <v>74</v>
      </c>
      <c r="S24" s="35" t="s">
        <v>95</v>
      </c>
      <c r="T24" s="35" t="s">
        <v>72</v>
      </c>
      <c r="U24" s="35" t="s">
        <v>73</v>
      </c>
      <c r="V24" s="35" t="s">
        <v>74</v>
      </c>
      <c r="W24" s="35" t="s">
        <v>95</v>
      </c>
    </row>
    <row r="25" spans="1:23" x14ac:dyDescent="0.25">
      <c r="A25" s="3" t="s">
        <v>11</v>
      </c>
      <c r="B25" s="169" t="s">
        <v>19</v>
      </c>
      <c r="C25" s="170"/>
      <c r="D25" s="170"/>
      <c r="E25" s="170"/>
      <c r="F25" s="170" t="s">
        <v>20</v>
      </c>
      <c r="G25" s="170"/>
      <c r="H25" s="170"/>
      <c r="I25" s="170"/>
      <c r="J25" s="170" t="s">
        <v>21</v>
      </c>
      <c r="K25" s="170"/>
      <c r="L25" s="170"/>
      <c r="M25" s="171"/>
      <c r="O25" s="143" t="s">
        <v>19</v>
      </c>
      <c r="P25" s="118">
        <f>B14</f>
        <v>787</v>
      </c>
      <c r="Q25" s="118">
        <f>C14</f>
        <v>497</v>
      </c>
      <c r="R25" s="119">
        <f>AVERAGE(P25:Q25)</f>
        <v>642</v>
      </c>
      <c r="S25" s="142">
        <f>R25/$R$45</f>
        <v>1.0899830220713074</v>
      </c>
      <c r="T25" s="118">
        <f>D14</f>
        <v>444</v>
      </c>
      <c r="U25" s="118">
        <f>E14</f>
        <v>487</v>
      </c>
      <c r="V25" s="119">
        <f>AVERAGE(T25:U25)</f>
        <v>465.5</v>
      </c>
      <c r="W25" s="142">
        <f>V25/$R$45</f>
        <v>0.79032258064516125</v>
      </c>
    </row>
    <row r="26" spans="1:23" x14ac:dyDescent="0.25">
      <c r="A26" s="3" t="s">
        <v>12</v>
      </c>
      <c r="B26" s="164" t="s">
        <v>22</v>
      </c>
      <c r="C26" s="153"/>
      <c r="D26" s="153"/>
      <c r="E26" s="153"/>
      <c r="F26" s="153" t="s">
        <v>23</v>
      </c>
      <c r="G26" s="153"/>
      <c r="H26" s="153"/>
      <c r="I26" s="153"/>
      <c r="J26" s="153" t="s">
        <v>24</v>
      </c>
      <c r="K26" s="153"/>
      <c r="L26" s="153"/>
      <c r="M26" s="168"/>
      <c r="O26" s="143" t="s">
        <v>22</v>
      </c>
      <c r="P26" s="118">
        <f t="shared" ref="P26:Q26" si="0">B15</f>
        <v>1428</v>
      </c>
      <c r="Q26" s="118">
        <f t="shared" si="0"/>
        <v>871</v>
      </c>
      <c r="R26" s="119">
        <f t="shared" ref="R26:R44" si="1">AVERAGE(P26:Q26)</f>
        <v>1149.5</v>
      </c>
      <c r="S26" s="142">
        <f t="shared" ref="S26:S44" si="2">R26/$R$45</f>
        <v>1.9516129032258065</v>
      </c>
      <c r="T26" s="118">
        <f t="shared" ref="T26:U32" si="3">D15</f>
        <v>694</v>
      </c>
      <c r="U26" s="118">
        <f t="shared" si="3"/>
        <v>594</v>
      </c>
      <c r="V26" s="119">
        <f t="shared" ref="V26:V32" si="4">AVERAGE(T26:U26)</f>
        <v>644</v>
      </c>
      <c r="W26" s="142">
        <f t="shared" ref="W26:W44" si="5">V26/$R$45</f>
        <v>1.0933786078098473</v>
      </c>
    </row>
    <row r="27" spans="1:23" x14ac:dyDescent="0.25">
      <c r="A27" s="3" t="s">
        <v>13</v>
      </c>
      <c r="B27" s="164" t="s">
        <v>25</v>
      </c>
      <c r="C27" s="153"/>
      <c r="D27" s="153"/>
      <c r="E27" s="153"/>
      <c r="F27" s="153" t="s">
        <v>26</v>
      </c>
      <c r="G27" s="153"/>
      <c r="H27" s="153"/>
      <c r="I27" s="153"/>
      <c r="J27" s="153" t="s">
        <v>27</v>
      </c>
      <c r="K27" s="153"/>
      <c r="L27" s="153"/>
      <c r="M27" s="168"/>
      <c r="O27" s="143" t="s">
        <v>25</v>
      </c>
      <c r="P27" s="118">
        <f t="shared" ref="P27:Q27" si="6">B16</f>
        <v>9887</v>
      </c>
      <c r="Q27" s="118">
        <f t="shared" si="6"/>
        <v>9095</v>
      </c>
      <c r="R27" s="119">
        <f t="shared" si="1"/>
        <v>9491</v>
      </c>
      <c r="S27" s="142">
        <f t="shared" si="2"/>
        <v>16.113752122241088</v>
      </c>
      <c r="T27" s="118">
        <f t="shared" si="3"/>
        <v>893</v>
      </c>
      <c r="U27" s="118">
        <f t="shared" si="3"/>
        <v>1183</v>
      </c>
      <c r="V27" s="119">
        <f t="shared" si="4"/>
        <v>1038</v>
      </c>
      <c r="W27" s="142">
        <f t="shared" si="5"/>
        <v>1.7623089983022071</v>
      </c>
    </row>
    <row r="28" spans="1:23" x14ac:dyDescent="0.25">
      <c r="A28" s="3" t="s">
        <v>14</v>
      </c>
      <c r="B28" s="164" t="s">
        <v>28</v>
      </c>
      <c r="C28" s="153"/>
      <c r="D28" s="153"/>
      <c r="E28" s="153"/>
      <c r="F28" s="153" t="s">
        <v>29</v>
      </c>
      <c r="G28" s="153"/>
      <c r="H28" s="153"/>
      <c r="I28" s="153"/>
      <c r="J28" s="153" t="s">
        <v>30</v>
      </c>
      <c r="K28" s="153"/>
      <c r="L28" s="153"/>
      <c r="M28" s="168"/>
      <c r="O28" s="143" t="s">
        <v>28</v>
      </c>
      <c r="P28" s="118">
        <f t="shared" ref="P28:Q28" si="7">B17</f>
        <v>801</v>
      </c>
      <c r="Q28" s="118">
        <f t="shared" si="7"/>
        <v>505</v>
      </c>
      <c r="R28" s="119">
        <f t="shared" si="1"/>
        <v>653</v>
      </c>
      <c r="S28" s="142">
        <f t="shared" si="2"/>
        <v>1.1086587436332767</v>
      </c>
      <c r="T28" s="118">
        <f t="shared" si="3"/>
        <v>496</v>
      </c>
      <c r="U28" s="118">
        <f t="shared" si="3"/>
        <v>499</v>
      </c>
      <c r="V28" s="119">
        <f t="shared" si="4"/>
        <v>497.5</v>
      </c>
      <c r="W28" s="142">
        <f t="shared" si="5"/>
        <v>0.84465195246179969</v>
      </c>
    </row>
    <row r="29" spans="1:23" x14ac:dyDescent="0.25">
      <c r="A29" s="3" t="s">
        <v>15</v>
      </c>
      <c r="B29" s="164" t="s">
        <v>31</v>
      </c>
      <c r="C29" s="153"/>
      <c r="D29" s="153"/>
      <c r="E29" s="153"/>
      <c r="F29" s="153" t="s">
        <v>32</v>
      </c>
      <c r="G29" s="153"/>
      <c r="H29" s="153"/>
      <c r="I29" s="153"/>
      <c r="J29" s="153" t="s">
        <v>33</v>
      </c>
      <c r="K29" s="153"/>
      <c r="L29" s="153" t="s">
        <v>34</v>
      </c>
      <c r="M29" s="168"/>
      <c r="O29" s="143" t="s">
        <v>31</v>
      </c>
      <c r="P29" s="118">
        <f t="shared" ref="P29:Q29" si="8">B18</f>
        <v>9001</v>
      </c>
      <c r="Q29" s="118">
        <f t="shared" si="8"/>
        <v>10205</v>
      </c>
      <c r="R29" s="119">
        <f t="shared" si="1"/>
        <v>9603</v>
      </c>
      <c r="S29" s="142">
        <f t="shared" si="2"/>
        <v>16.303904923599323</v>
      </c>
      <c r="T29" s="118">
        <f t="shared" si="3"/>
        <v>5090</v>
      </c>
      <c r="U29" s="118">
        <f t="shared" si="3"/>
        <v>5987</v>
      </c>
      <c r="V29" s="119">
        <f t="shared" si="4"/>
        <v>5538.5</v>
      </c>
      <c r="W29" s="142">
        <f t="shared" si="5"/>
        <v>9.4032258064516121</v>
      </c>
    </row>
    <row r="30" spans="1:23" x14ac:dyDescent="0.25">
      <c r="A30" s="3" t="s">
        <v>16</v>
      </c>
      <c r="B30" s="164" t="s">
        <v>35</v>
      </c>
      <c r="C30" s="153"/>
      <c r="D30" s="153"/>
      <c r="E30" s="153"/>
      <c r="F30" s="153" t="s">
        <v>36</v>
      </c>
      <c r="G30" s="153"/>
      <c r="H30" s="153"/>
      <c r="I30" s="153"/>
      <c r="J30" s="13"/>
      <c r="K30" s="13"/>
      <c r="L30" s="13"/>
      <c r="M30" s="14"/>
      <c r="O30" s="143" t="s">
        <v>35</v>
      </c>
      <c r="P30" s="118">
        <f t="shared" ref="P30:Q30" si="9">B19</f>
        <v>649</v>
      </c>
      <c r="Q30" s="118">
        <f t="shared" si="9"/>
        <v>528</v>
      </c>
      <c r="R30" s="119">
        <f t="shared" si="1"/>
        <v>588.5</v>
      </c>
      <c r="S30" s="142">
        <f t="shared" si="2"/>
        <v>0.99915110356536507</v>
      </c>
      <c r="T30" s="118">
        <f t="shared" si="3"/>
        <v>682</v>
      </c>
      <c r="U30" s="118">
        <f t="shared" si="3"/>
        <v>543</v>
      </c>
      <c r="V30" s="119">
        <f t="shared" si="4"/>
        <v>612.5</v>
      </c>
      <c r="W30" s="142">
        <f t="shared" si="5"/>
        <v>1.0398981324278438</v>
      </c>
    </row>
    <row r="31" spans="1:23" x14ac:dyDescent="0.25">
      <c r="A31" s="3" t="s">
        <v>17</v>
      </c>
      <c r="B31" s="164" t="s">
        <v>37</v>
      </c>
      <c r="C31" s="153"/>
      <c r="D31" s="153"/>
      <c r="E31" s="153"/>
      <c r="F31" s="153" t="s">
        <v>38</v>
      </c>
      <c r="G31" s="153"/>
      <c r="H31" s="153"/>
      <c r="I31" s="153"/>
      <c r="J31" s="13"/>
      <c r="K31" s="13"/>
      <c r="L31" s="13"/>
      <c r="M31" s="14"/>
      <c r="O31" s="143" t="s">
        <v>37</v>
      </c>
      <c r="P31" s="118">
        <f t="shared" ref="P31:Q31" si="10">B20</f>
        <v>16839</v>
      </c>
      <c r="Q31" s="118">
        <f t="shared" si="10"/>
        <v>15453</v>
      </c>
      <c r="R31" s="119">
        <f t="shared" si="1"/>
        <v>16146</v>
      </c>
      <c r="S31" s="142">
        <f t="shared" si="2"/>
        <v>27.412563667232597</v>
      </c>
      <c r="T31" s="118">
        <f t="shared" si="3"/>
        <v>546</v>
      </c>
      <c r="U31" s="118">
        <f t="shared" si="3"/>
        <v>557</v>
      </c>
      <c r="V31" s="119">
        <f t="shared" si="4"/>
        <v>551.5</v>
      </c>
      <c r="W31" s="142">
        <f t="shared" si="5"/>
        <v>0.93633276740237692</v>
      </c>
    </row>
    <row r="32" spans="1:23" ht="15.75" thickBot="1" x14ac:dyDescent="0.3">
      <c r="A32" s="3" t="s">
        <v>18</v>
      </c>
      <c r="B32" s="165" t="s">
        <v>39</v>
      </c>
      <c r="C32" s="166"/>
      <c r="D32" s="166"/>
      <c r="E32" s="166"/>
      <c r="F32" s="166" t="s">
        <v>40</v>
      </c>
      <c r="G32" s="166"/>
      <c r="H32" s="166"/>
      <c r="I32" s="166"/>
      <c r="J32" s="15"/>
      <c r="K32" s="15"/>
      <c r="L32" s="15"/>
      <c r="M32" s="16"/>
      <c r="O32" s="143" t="s">
        <v>39</v>
      </c>
      <c r="P32" s="128">
        <f t="shared" ref="P32:Q32" si="11">B21</f>
        <v>15902</v>
      </c>
      <c r="Q32" s="128">
        <f t="shared" si="11"/>
        <v>17455</v>
      </c>
      <c r="R32" s="119">
        <f t="shared" si="1"/>
        <v>16678.5</v>
      </c>
      <c r="S32" s="142">
        <f t="shared" si="2"/>
        <v>28.316638370118845</v>
      </c>
      <c r="T32" s="118">
        <f t="shared" si="3"/>
        <v>5662</v>
      </c>
      <c r="U32" s="118">
        <f t="shared" si="3"/>
        <v>6340</v>
      </c>
      <c r="V32" s="119">
        <f>AVERAGE(T32:U32)</f>
        <v>6001</v>
      </c>
      <c r="W32" s="142">
        <f t="shared" si="5"/>
        <v>10.188455008488964</v>
      </c>
    </row>
    <row r="33" spans="1:23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81" t="s">
        <v>20</v>
      </c>
      <c r="P33" s="183">
        <f>F14</f>
        <v>12719</v>
      </c>
      <c r="Q33" s="183">
        <f>G14</f>
        <v>12991</v>
      </c>
      <c r="R33" s="182">
        <f t="shared" si="1"/>
        <v>12855</v>
      </c>
      <c r="S33" s="142">
        <f t="shared" si="2"/>
        <v>21.825127334465193</v>
      </c>
      <c r="T33" s="183">
        <f>H14</f>
        <v>1932</v>
      </c>
      <c r="U33" s="183">
        <f>I14</f>
        <v>2959</v>
      </c>
      <c r="V33" s="119">
        <f t="shared" ref="V33:V44" si="12">AVERAGE(T33:U33)</f>
        <v>2445.5</v>
      </c>
      <c r="W33" s="142">
        <f t="shared" si="5"/>
        <v>4.1519524617996604</v>
      </c>
    </row>
    <row r="34" spans="1:23" ht="15.75" thickBot="1" x14ac:dyDescent="0.3">
      <c r="A34" s="1"/>
      <c r="B34" s="167" t="s">
        <v>41</v>
      </c>
      <c r="C34" s="162"/>
      <c r="D34" s="162" t="s">
        <v>42</v>
      </c>
      <c r="E34" s="162"/>
      <c r="F34" s="162" t="s">
        <v>41</v>
      </c>
      <c r="G34" s="162"/>
      <c r="H34" s="162" t="s">
        <v>42</v>
      </c>
      <c r="I34" s="162"/>
      <c r="J34" s="162" t="s">
        <v>41</v>
      </c>
      <c r="K34" s="162"/>
      <c r="L34" s="162" t="s">
        <v>42</v>
      </c>
      <c r="M34" s="163"/>
      <c r="O34" s="181" t="s">
        <v>23</v>
      </c>
      <c r="P34" s="183">
        <f t="shared" ref="P34:Q40" si="13">F15</f>
        <v>666</v>
      </c>
      <c r="Q34" s="183">
        <f t="shared" si="13"/>
        <v>785</v>
      </c>
      <c r="R34" s="182">
        <f t="shared" si="1"/>
        <v>725.5</v>
      </c>
      <c r="S34" s="142">
        <f t="shared" si="2"/>
        <v>1.231748726655348</v>
      </c>
      <c r="T34" s="183">
        <f t="shared" ref="T34:U41" si="14">H15</f>
        <v>1457</v>
      </c>
      <c r="U34" s="183">
        <f t="shared" si="14"/>
        <v>630</v>
      </c>
      <c r="V34" s="119">
        <f t="shared" si="12"/>
        <v>1043.5</v>
      </c>
      <c r="W34" s="142">
        <f t="shared" si="5"/>
        <v>1.7716468590831917</v>
      </c>
    </row>
    <row r="35" spans="1:23" x14ac:dyDescent="0.25">
      <c r="O35" s="181" t="s">
        <v>26</v>
      </c>
      <c r="P35" s="183">
        <f t="shared" si="13"/>
        <v>7989</v>
      </c>
      <c r="Q35" s="183">
        <f t="shared" si="13"/>
        <v>8542</v>
      </c>
      <c r="R35" s="182">
        <f t="shared" si="1"/>
        <v>8265.5</v>
      </c>
      <c r="S35" s="142">
        <f t="shared" si="2"/>
        <v>14.033106960950764</v>
      </c>
      <c r="T35" s="183">
        <f t="shared" si="14"/>
        <v>899</v>
      </c>
      <c r="U35" s="183">
        <f t="shared" si="14"/>
        <v>2225</v>
      </c>
      <c r="V35" s="119">
        <f t="shared" si="12"/>
        <v>1562</v>
      </c>
      <c r="W35" s="142">
        <f t="shared" si="5"/>
        <v>2.6519524617996604</v>
      </c>
    </row>
    <row r="36" spans="1:23" x14ac:dyDescent="0.25">
      <c r="O36" s="181" t="s">
        <v>29</v>
      </c>
      <c r="P36" s="183">
        <f t="shared" si="13"/>
        <v>9870</v>
      </c>
      <c r="Q36" s="183">
        <f t="shared" si="13"/>
        <v>16554</v>
      </c>
      <c r="R36" s="182">
        <f t="shared" si="1"/>
        <v>13212</v>
      </c>
      <c r="S36" s="142">
        <f t="shared" si="2"/>
        <v>22.431239388794566</v>
      </c>
      <c r="T36" s="183">
        <f t="shared" si="14"/>
        <v>2283</v>
      </c>
      <c r="U36" s="183">
        <f t="shared" si="14"/>
        <v>2665</v>
      </c>
      <c r="V36" s="119">
        <f t="shared" si="12"/>
        <v>2474</v>
      </c>
      <c r="W36" s="142">
        <f t="shared" si="5"/>
        <v>4.2003395585738543</v>
      </c>
    </row>
    <row r="37" spans="1:23" x14ac:dyDescent="0.25">
      <c r="O37" s="181" t="s">
        <v>32</v>
      </c>
      <c r="P37" s="183">
        <f t="shared" si="13"/>
        <v>14828</v>
      </c>
      <c r="Q37" s="183">
        <f t="shared" si="13"/>
        <v>13618</v>
      </c>
      <c r="R37" s="182">
        <f t="shared" si="1"/>
        <v>14223</v>
      </c>
      <c r="S37" s="142">
        <f t="shared" si="2"/>
        <v>24.147707979626485</v>
      </c>
      <c r="T37" s="183">
        <f t="shared" si="14"/>
        <v>10524</v>
      </c>
      <c r="U37" s="183">
        <f t="shared" si="14"/>
        <v>12116</v>
      </c>
      <c r="V37" s="119">
        <f t="shared" si="12"/>
        <v>11320</v>
      </c>
      <c r="W37" s="142">
        <f t="shared" si="5"/>
        <v>19.219015280135824</v>
      </c>
    </row>
    <row r="38" spans="1:23" x14ac:dyDescent="0.25">
      <c r="O38" s="181" t="s">
        <v>36</v>
      </c>
      <c r="P38" s="183">
        <f t="shared" si="13"/>
        <v>950</v>
      </c>
      <c r="Q38" s="183">
        <f t="shared" si="13"/>
        <v>593</v>
      </c>
      <c r="R38" s="182">
        <f t="shared" si="1"/>
        <v>771.5</v>
      </c>
      <c r="S38" s="142">
        <f t="shared" si="2"/>
        <v>1.3098471986417657</v>
      </c>
      <c r="T38" s="183">
        <f t="shared" si="14"/>
        <v>745</v>
      </c>
      <c r="U38" s="183">
        <f t="shared" si="14"/>
        <v>804</v>
      </c>
      <c r="V38" s="119">
        <f t="shared" si="12"/>
        <v>774.5</v>
      </c>
      <c r="W38" s="142">
        <f t="shared" si="5"/>
        <v>1.3149405772495755</v>
      </c>
    </row>
    <row r="39" spans="1:23" x14ac:dyDescent="0.25">
      <c r="O39" s="181" t="s">
        <v>38</v>
      </c>
      <c r="P39" s="183">
        <f t="shared" si="13"/>
        <v>11712</v>
      </c>
      <c r="Q39" s="183">
        <f t="shared" si="13"/>
        <v>13817</v>
      </c>
      <c r="R39" s="182">
        <f t="shared" si="1"/>
        <v>12764.5</v>
      </c>
      <c r="S39" s="142">
        <f t="shared" si="2"/>
        <v>21.671477079796265</v>
      </c>
      <c r="T39" s="183">
        <f t="shared" si="14"/>
        <v>4471</v>
      </c>
      <c r="U39" s="183">
        <f t="shared" si="14"/>
        <v>5729</v>
      </c>
      <c r="V39" s="119">
        <f t="shared" si="12"/>
        <v>5100</v>
      </c>
      <c r="W39" s="142">
        <f t="shared" si="5"/>
        <v>8.6587436332767407</v>
      </c>
    </row>
    <row r="40" spans="1:23" x14ac:dyDescent="0.25">
      <c r="O40" s="181" t="s">
        <v>40</v>
      </c>
      <c r="P40" s="183">
        <f t="shared" si="13"/>
        <v>1105</v>
      </c>
      <c r="Q40" s="183">
        <f t="shared" si="13"/>
        <v>845</v>
      </c>
      <c r="R40" s="182">
        <f t="shared" si="1"/>
        <v>975</v>
      </c>
      <c r="S40" s="142">
        <f t="shared" si="2"/>
        <v>1.6553480475382003</v>
      </c>
      <c r="T40" s="183">
        <f t="shared" si="14"/>
        <v>796</v>
      </c>
      <c r="U40" s="183">
        <f t="shared" si="14"/>
        <v>610</v>
      </c>
      <c r="V40" s="119">
        <f t="shared" si="12"/>
        <v>703</v>
      </c>
      <c r="W40" s="142">
        <f t="shared" si="5"/>
        <v>1.1935483870967742</v>
      </c>
    </row>
    <row r="41" spans="1:23" x14ac:dyDescent="0.25">
      <c r="O41" s="181" t="s">
        <v>21</v>
      </c>
      <c r="P41" s="183">
        <f>J14</f>
        <v>5152</v>
      </c>
      <c r="Q41" s="183">
        <f>K14</f>
        <v>5527</v>
      </c>
      <c r="R41" s="182">
        <f t="shared" si="1"/>
        <v>5339.5</v>
      </c>
      <c r="S41" s="142">
        <f t="shared" si="2"/>
        <v>9.0653650254668925</v>
      </c>
      <c r="T41" s="183">
        <f>L14</f>
        <v>991</v>
      </c>
      <c r="U41" s="183">
        <f>M14</f>
        <v>1019</v>
      </c>
      <c r="V41" s="119">
        <f t="shared" si="12"/>
        <v>1005</v>
      </c>
      <c r="W41" s="142">
        <f t="shared" si="5"/>
        <v>1.7062818336162988</v>
      </c>
    </row>
    <row r="42" spans="1:23" x14ac:dyDescent="0.25">
      <c r="O42" s="181" t="s">
        <v>24</v>
      </c>
      <c r="P42" s="183">
        <f t="shared" ref="P42:Q44" si="15">J15</f>
        <v>562</v>
      </c>
      <c r="Q42" s="183">
        <f t="shared" si="15"/>
        <v>942</v>
      </c>
      <c r="R42" s="182">
        <f t="shared" si="1"/>
        <v>752</v>
      </c>
      <c r="S42" s="142">
        <f t="shared" si="2"/>
        <v>1.2767402376910018</v>
      </c>
      <c r="T42" s="183">
        <f t="shared" ref="T42:U44" si="16">L15</f>
        <v>864</v>
      </c>
      <c r="U42" s="183">
        <f t="shared" si="16"/>
        <v>465</v>
      </c>
      <c r="V42" s="119">
        <f t="shared" si="12"/>
        <v>664.5</v>
      </c>
      <c r="W42" s="142">
        <f t="shared" si="5"/>
        <v>1.1281833616298811</v>
      </c>
    </row>
    <row r="43" spans="1:23" x14ac:dyDescent="0.25">
      <c r="O43" s="181" t="s">
        <v>27</v>
      </c>
      <c r="P43" s="183">
        <f t="shared" si="15"/>
        <v>529</v>
      </c>
      <c r="Q43" s="183">
        <f t="shared" si="15"/>
        <v>531</v>
      </c>
      <c r="R43" s="182">
        <f t="shared" si="1"/>
        <v>530</v>
      </c>
      <c r="S43" s="142">
        <f t="shared" si="2"/>
        <v>0.89983022071307306</v>
      </c>
      <c r="T43" s="183">
        <f t="shared" si="16"/>
        <v>756</v>
      </c>
      <c r="U43" s="183">
        <f t="shared" si="16"/>
        <v>570</v>
      </c>
      <c r="V43" s="119">
        <f t="shared" si="12"/>
        <v>663</v>
      </c>
      <c r="W43" s="142">
        <f t="shared" si="5"/>
        <v>1.1256366723259763</v>
      </c>
    </row>
    <row r="44" spans="1:23" x14ac:dyDescent="0.25">
      <c r="O44" s="181" t="s">
        <v>30</v>
      </c>
      <c r="P44" s="183">
        <f t="shared" si="15"/>
        <v>1143</v>
      </c>
      <c r="Q44" s="183">
        <f t="shared" si="15"/>
        <v>589</v>
      </c>
      <c r="R44" s="182">
        <f t="shared" si="1"/>
        <v>866</v>
      </c>
      <c r="S44" s="142">
        <f t="shared" si="2"/>
        <v>1.470288624787776</v>
      </c>
      <c r="T44" s="183">
        <f t="shared" si="16"/>
        <v>414</v>
      </c>
      <c r="U44" s="183">
        <f t="shared" si="16"/>
        <v>601</v>
      </c>
      <c r="V44" s="119">
        <f t="shared" si="12"/>
        <v>507.5</v>
      </c>
      <c r="W44" s="142">
        <f t="shared" si="5"/>
        <v>0.86162988115449912</v>
      </c>
    </row>
    <row r="45" spans="1:23" x14ac:dyDescent="0.25">
      <c r="O45" s="181" t="s">
        <v>33</v>
      </c>
      <c r="P45" s="118"/>
      <c r="Q45" s="118">
        <v>589</v>
      </c>
      <c r="R45" s="182">
        <f>AVERAGE(P45:Q45)</f>
        <v>589</v>
      </c>
      <c r="S45" s="142">
        <f>R45/$R$45</f>
        <v>1</v>
      </c>
      <c r="T45" s="31"/>
      <c r="U45" s="31"/>
      <c r="V45" s="31"/>
      <c r="W45" s="31"/>
    </row>
    <row r="46" spans="1:23" x14ac:dyDescent="0.25">
      <c r="O46" s="181" t="s">
        <v>89</v>
      </c>
      <c r="P46" s="118">
        <v>414</v>
      </c>
      <c r="Q46" s="118">
        <v>601</v>
      </c>
      <c r="R46" s="182">
        <f>AVERAGE(P46:Q46)</f>
        <v>507.5</v>
      </c>
      <c r="S46" s="142">
        <f>R46/$R$45</f>
        <v>0.86162988115449912</v>
      </c>
      <c r="T46" s="31"/>
      <c r="U46" s="31"/>
      <c r="V46" s="31"/>
      <c r="W46" s="31"/>
    </row>
  </sheetData>
  <mergeCells count="30">
    <mergeCell ref="O23:S23"/>
    <mergeCell ref="T23:W23"/>
    <mergeCell ref="B25:E25"/>
    <mergeCell ref="F25:I25"/>
    <mergeCell ref="J25:M25"/>
    <mergeCell ref="B26:E26"/>
    <mergeCell ref="F26:I26"/>
    <mergeCell ref="J26:M26"/>
    <mergeCell ref="B27:E27"/>
    <mergeCell ref="F27:I27"/>
    <mergeCell ref="J27:M27"/>
    <mergeCell ref="B28:E28"/>
    <mergeCell ref="F28:I28"/>
    <mergeCell ref="J28:M28"/>
    <mergeCell ref="B29:E29"/>
    <mergeCell ref="F29:I29"/>
    <mergeCell ref="J29:K29"/>
    <mergeCell ref="L29:M29"/>
    <mergeCell ref="B30:E30"/>
    <mergeCell ref="F30:I30"/>
    <mergeCell ref="J34:K34"/>
    <mergeCell ref="L34:M34"/>
    <mergeCell ref="B31:E31"/>
    <mergeCell ref="F31:I31"/>
    <mergeCell ref="B32:E32"/>
    <mergeCell ref="F32:I32"/>
    <mergeCell ref="B34:C34"/>
    <mergeCell ref="D34:E34"/>
    <mergeCell ref="F34:G34"/>
    <mergeCell ref="H34:I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topLeftCell="J27" workbookViewId="0">
      <selection activeCell="U51" sqref="U51"/>
    </sheetView>
  </sheetViews>
  <sheetFormatPr defaultRowHeight="15" x14ac:dyDescent="0.25"/>
  <sheetData>
    <row r="1" spans="1:13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20" t="s">
        <v>0</v>
      </c>
      <c r="B3" s="19"/>
      <c r="C3" s="19"/>
      <c r="D3" s="20" t="s">
        <v>1</v>
      </c>
      <c r="E3" s="19"/>
      <c r="F3" s="19"/>
      <c r="G3" s="19"/>
      <c r="H3" s="19"/>
      <c r="I3" s="19"/>
      <c r="J3" s="19"/>
      <c r="K3" s="20" t="s">
        <v>43</v>
      </c>
      <c r="L3" s="19"/>
      <c r="M3" s="19"/>
    </row>
    <row r="4" spans="1:13" x14ac:dyDescent="0.25">
      <c r="A4" s="20" t="s">
        <v>3</v>
      </c>
      <c r="B4" s="19"/>
      <c r="C4" s="19"/>
      <c r="D4" s="19"/>
      <c r="E4" s="19"/>
      <c r="F4" s="19"/>
      <c r="G4" s="19"/>
      <c r="H4" s="19"/>
      <c r="I4" s="20" t="s">
        <v>44</v>
      </c>
      <c r="J4" s="19"/>
      <c r="K4" s="20" t="s">
        <v>45</v>
      </c>
      <c r="L4" s="19"/>
      <c r="M4" s="19"/>
    </row>
    <row r="5" spans="1:13" x14ac:dyDescent="0.25">
      <c r="A5" s="20" t="s">
        <v>46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20" t="s">
        <v>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5">
      <c r="A7" s="20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x14ac:dyDescent="0.25">
      <c r="A11" s="19"/>
      <c r="B11" s="19" t="s">
        <v>10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25">
      <c r="A12" s="19"/>
      <c r="B12" s="21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  <c r="I12" s="21">
        <v>8</v>
      </c>
      <c r="J12" s="21">
        <v>9</v>
      </c>
      <c r="K12" s="21">
        <v>10</v>
      </c>
      <c r="L12" s="21">
        <v>11</v>
      </c>
      <c r="M12" s="21">
        <v>12</v>
      </c>
    </row>
    <row r="13" spans="1:13" x14ac:dyDescent="0.25">
      <c r="A13" s="21" t="s">
        <v>11</v>
      </c>
      <c r="B13" s="22">
        <v>7694</v>
      </c>
      <c r="C13" s="23">
        <v>6718</v>
      </c>
      <c r="D13" s="23">
        <v>3949</v>
      </c>
      <c r="E13" s="23">
        <v>2517</v>
      </c>
      <c r="F13" s="23">
        <v>2230</v>
      </c>
      <c r="G13" s="23">
        <v>1242</v>
      </c>
      <c r="H13" s="23">
        <v>5003</v>
      </c>
      <c r="I13" s="23">
        <v>385</v>
      </c>
      <c r="J13" s="23">
        <v>1300</v>
      </c>
      <c r="K13" s="23">
        <v>2332</v>
      </c>
      <c r="L13" s="23">
        <v>671</v>
      </c>
      <c r="M13" s="24">
        <v>829</v>
      </c>
    </row>
    <row r="14" spans="1:13" x14ac:dyDescent="0.25">
      <c r="A14" s="21" t="s">
        <v>12</v>
      </c>
      <c r="B14" s="25">
        <v>5003</v>
      </c>
      <c r="C14" s="26">
        <v>3253</v>
      </c>
      <c r="D14" s="26">
        <v>2742</v>
      </c>
      <c r="E14" s="26">
        <v>2513</v>
      </c>
      <c r="F14" s="26">
        <v>16744</v>
      </c>
      <c r="G14" s="26">
        <v>14341</v>
      </c>
      <c r="H14" s="26">
        <v>1779</v>
      </c>
      <c r="I14" s="26">
        <v>1742</v>
      </c>
      <c r="J14" s="26">
        <v>5517</v>
      </c>
      <c r="K14" s="26">
        <v>5418</v>
      </c>
      <c r="L14" s="26">
        <v>1804</v>
      </c>
      <c r="M14" s="27">
        <v>936</v>
      </c>
    </row>
    <row r="15" spans="1:13" x14ac:dyDescent="0.25">
      <c r="A15" s="21" t="s">
        <v>13</v>
      </c>
      <c r="B15" s="25">
        <v>543</v>
      </c>
      <c r="C15" s="26">
        <v>386</v>
      </c>
      <c r="D15" s="26">
        <v>282</v>
      </c>
      <c r="E15" s="26">
        <v>577</v>
      </c>
      <c r="F15" s="26">
        <v>11132</v>
      </c>
      <c r="G15" s="26">
        <v>21627</v>
      </c>
      <c r="H15" s="26">
        <v>1626</v>
      </c>
      <c r="I15" s="26">
        <v>2066</v>
      </c>
      <c r="J15" s="26">
        <v>15037</v>
      </c>
      <c r="K15" s="26">
        <v>9166</v>
      </c>
      <c r="L15" s="26">
        <v>5820</v>
      </c>
      <c r="M15" s="27">
        <v>1437</v>
      </c>
    </row>
    <row r="16" spans="1:13" x14ac:dyDescent="0.25">
      <c r="A16" s="21" t="s">
        <v>14</v>
      </c>
      <c r="B16" s="25">
        <v>17843</v>
      </c>
      <c r="C16" s="26">
        <v>15550</v>
      </c>
      <c r="D16" s="26">
        <v>10217</v>
      </c>
      <c r="E16" s="26">
        <v>6774</v>
      </c>
      <c r="F16" s="26">
        <v>781</v>
      </c>
      <c r="G16" s="26">
        <v>4454</v>
      </c>
      <c r="H16" s="26">
        <v>1095</v>
      </c>
      <c r="I16" s="26">
        <v>788</v>
      </c>
      <c r="J16" s="26">
        <v>879</v>
      </c>
      <c r="K16" s="26">
        <v>727</v>
      </c>
      <c r="L16" s="26">
        <v>2827</v>
      </c>
      <c r="M16" s="27">
        <v>1243</v>
      </c>
    </row>
    <row r="17" spans="1:23" x14ac:dyDescent="0.25">
      <c r="A17" s="21" t="s">
        <v>15</v>
      </c>
      <c r="B17" s="25">
        <v>11678</v>
      </c>
      <c r="C17" s="26">
        <v>16813</v>
      </c>
      <c r="D17" s="26">
        <v>4909</v>
      </c>
      <c r="E17" s="26">
        <v>4886</v>
      </c>
      <c r="F17" s="26">
        <v>6181</v>
      </c>
      <c r="G17" s="26">
        <v>3485</v>
      </c>
      <c r="H17" s="26">
        <v>1206</v>
      </c>
      <c r="I17" s="26">
        <v>2122</v>
      </c>
      <c r="J17" s="26">
        <v>22390</v>
      </c>
      <c r="K17" s="26">
        <v>1382</v>
      </c>
      <c r="L17" s="26">
        <v>5477</v>
      </c>
      <c r="M17" s="27">
        <v>655</v>
      </c>
    </row>
    <row r="18" spans="1:23" x14ac:dyDescent="0.25">
      <c r="A18" s="21" t="s">
        <v>16</v>
      </c>
      <c r="B18" s="25">
        <v>18420</v>
      </c>
      <c r="C18" s="26">
        <v>14843</v>
      </c>
      <c r="D18" s="26">
        <v>9988</v>
      </c>
      <c r="E18" s="26">
        <v>7529</v>
      </c>
      <c r="F18" s="26">
        <v>425</v>
      </c>
      <c r="G18" s="26">
        <v>523</v>
      </c>
      <c r="H18" s="26">
        <v>531</v>
      </c>
      <c r="I18" s="26">
        <v>573</v>
      </c>
      <c r="J18" s="26">
        <v>413</v>
      </c>
      <c r="K18" s="26">
        <v>299</v>
      </c>
      <c r="L18" s="26">
        <v>422</v>
      </c>
      <c r="M18" s="27">
        <v>1187</v>
      </c>
    </row>
    <row r="19" spans="1:23" x14ac:dyDescent="0.25">
      <c r="A19" s="21" t="s">
        <v>17</v>
      </c>
      <c r="B19" s="25">
        <v>871</v>
      </c>
      <c r="C19" s="26">
        <v>1290</v>
      </c>
      <c r="D19" s="26">
        <v>833</v>
      </c>
      <c r="E19" s="26">
        <v>398</v>
      </c>
      <c r="F19" s="26">
        <v>638</v>
      </c>
      <c r="G19" s="26">
        <v>730</v>
      </c>
      <c r="H19" s="26">
        <v>609</v>
      </c>
      <c r="I19" s="26">
        <v>650</v>
      </c>
      <c r="J19" s="26"/>
      <c r="K19" s="26"/>
      <c r="L19" s="26"/>
      <c r="M19" s="27"/>
    </row>
    <row r="20" spans="1:23" x14ac:dyDescent="0.25">
      <c r="A20" s="21" t="s">
        <v>18</v>
      </c>
      <c r="B20" s="28">
        <v>2589</v>
      </c>
      <c r="C20" s="29">
        <v>1222</v>
      </c>
      <c r="D20" s="29">
        <v>364</v>
      </c>
      <c r="E20" s="29">
        <v>453</v>
      </c>
      <c r="F20" s="29">
        <v>350</v>
      </c>
      <c r="G20" s="29">
        <v>428</v>
      </c>
      <c r="H20" s="29">
        <v>420</v>
      </c>
      <c r="I20" s="29">
        <v>505</v>
      </c>
      <c r="J20" s="29"/>
      <c r="K20" s="29"/>
      <c r="L20" s="29"/>
      <c r="M20" s="30"/>
    </row>
    <row r="21" spans="1:23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23" ht="15.75" thickBo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23" ht="15.75" thickBot="1" x14ac:dyDescent="0.3">
      <c r="A23" s="19"/>
      <c r="B23" s="21">
        <v>1</v>
      </c>
      <c r="C23" s="21">
        <v>2</v>
      </c>
      <c r="D23" s="21">
        <v>3</v>
      </c>
      <c r="E23" s="21">
        <v>4</v>
      </c>
      <c r="F23" s="21">
        <v>5</v>
      </c>
      <c r="G23" s="21">
        <v>6</v>
      </c>
      <c r="H23" s="21">
        <v>7</v>
      </c>
      <c r="I23" s="21">
        <v>8</v>
      </c>
      <c r="J23" s="21">
        <v>9</v>
      </c>
      <c r="K23" s="21">
        <v>10</v>
      </c>
      <c r="L23" s="21">
        <v>11</v>
      </c>
      <c r="M23" s="21">
        <v>12</v>
      </c>
      <c r="O23" s="160" t="s">
        <v>41</v>
      </c>
      <c r="P23" s="155"/>
      <c r="Q23" s="155"/>
      <c r="R23" s="155"/>
      <c r="S23" s="161"/>
      <c r="T23" s="154" t="s">
        <v>42</v>
      </c>
      <c r="U23" s="155"/>
      <c r="V23" s="155"/>
      <c r="W23" s="161"/>
    </row>
    <row r="24" spans="1:23" ht="15.75" thickBot="1" x14ac:dyDescent="0.3">
      <c r="A24" s="19"/>
      <c r="B24" s="174" t="s">
        <v>41</v>
      </c>
      <c r="C24" s="172"/>
      <c r="D24" s="172" t="s">
        <v>42</v>
      </c>
      <c r="E24" s="172"/>
      <c r="F24" s="172" t="s">
        <v>41</v>
      </c>
      <c r="G24" s="172"/>
      <c r="H24" s="172" t="s">
        <v>42</v>
      </c>
      <c r="I24" s="172"/>
      <c r="J24" s="172" t="s">
        <v>41</v>
      </c>
      <c r="K24" s="172"/>
      <c r="L24" s="172" t="s">
        <v>42</v>
      </c>
      <c r="M24" s="173"/>
      <c r="O24" s="127"/>
      <c r="P24" s="35" t="s">
        <v>72</v>
      </c>
      <c r="Q24" s="35" t="s">
        <v>73</v>
      </c>
      <c r="R24" s="35" t="s">
        <v>74</v>
      </c>
      <c r="S24" s="35" t="s">
        <v>95</v>
      </c>
      <c r="T24" s="35" t="s">
        <v>72</v>
      </c>
      <c r="U24" s="35" t="s">
        <v>73</v>
      </c>
      <c r="V24" s="35" t="s">
        <v>74</v>
      </c>
      <c r="W24" s="35" t="s">
        <v>95</v>
      </c>
    </row>
    <row r="25" spans="1:23" x14ac:dyDescent="0.25">
      <c r="A25" s="21" t="s">
        <v>11</v>
      </c>
      <c r="B25" s="169" t="s">
        <v>24</v>
      </c>
      <c r="C25" s="170"/>
      <c r="D25" s="170"/>
      <c r="E25" s="170"/>
      <c r="F25" s="170" t="s">
        <v>47</v>
      </c>
      <c r="G25" s="170"/>
      <c r="H25" s="170"/>
      <c r="I25" s="170"/>
      <c r="J25" s="170" t="s">
        <v>48</v>
      </c>
      <c r="K25" s="170"/>
      <c r="L25" s="170"/>
      <c r="M25" s="171"/>
      <c r="O25" s="143" t="s">
        <v>24</v>
      </c>
      <c r="P25" s="118">
        <f>B13</f>
        <v>7694</v>
      </c>
      <c r="Q25" s="118">
        <f>C13</f>
        <v>6718</v>
      </c>
      <c r="R25" s="119">
        <f>AVERAGE(P25:Q25)</f>
        <v>7206</v>
      </c>
      <c r="S25" s="142">
        <f>R25/$R$46</f>
        <v>20.241573033707866</v>
      </c>
      <c r="T25" s="118">
        <f>D13</f>
        <v>3949</v>
      </c>
      <c r="U25" s="118">
        <f>E13</f>
        <v>2517</v>
      </c>
      <c r="V25" s="119">
        <f>AVERAGE(T25:U25)</f>
        <v>3233</v>
      </c>
      <c r="W25" s="142">
        <f>V25/$R$46</f>
        <v>9.0814606741573041</v>
      </c>
    </row>
    <row r="26" spans="1:23" x14ac:dyDescent="0.25">
      <c r="A26" s="21" t="s">
        <v>12</v>
      </c>
      <c r="B26" s="164" t="s">
        <v>27</v>
      </c>
      <c r="C26" s="153"/>
      <c r="D26" s="153"/>
      <c r="E26" s="153"/>
      <c r="F26" s="153" t="s">
        <v>49</v>
      </c>
      <c r="G26" s="153"/>
      <c r="H26" s="153"/>
      <c r="I26" s="153"/>
      <c r="J26" s="153" t="s">
        <v>50</v>
      </c>
      <c r="K26" s="153"/>
      <c r="L26" s="153"/>
      <c r="M26" s="168"/>
      <c r="O26" s="143" t="s">
        <v>27</v>
      </c>
      <c r="P26" s="118">
        <f t="shared" ref="P26:Q31" si="0">B14</f>
        <v>5003</v>
      </c>
      <c r="Q26" s="118">
        <f t="shared" si="0"/>
        <v>3253</v>
      </c>
      <c r="R26" s="119">
        <f t="shared" ref="R26:R45" si="1">AVERAGE(P26:Q26)</f>
        <v>4128</v>
      </c>
      <c r="S26" s="142">
        <f t="shared" ref="S26:S44" si="2">R26/$R$46</f>
        <v>11.595505617977528</v>
      </c>
      <c r="T26" s="118">
        <f t="shared" ref="T26:U26" si="3">D14</f>
        <v>2742</v>
      </c>
      <c r="U26" s="118">
        <f t="shared" si="3"/>
        <v>2513</v>
      </c>
      <c r="V26" s="119">
        <f t="shared" ref="V26:V32" si="4">AVERAGE(T26:U26)</f>
        <v>2627.5</v>
      </c>
      <c r="W26" s="142">
        <f t="shared" ref="W26:W45" si="5">V26/$R$46</f>
        <v>7.3806179775280896</v>
      </c>
    </row>
    <row r="27" spans="1:23" x14ac:dyDescent="0.25">
      <c r="A27" s="21" t="s">
        <v>13</v>
      </c>
      <c r="B27" s="164" t="s">
        <v>30</v>
      </c>
      <c r="C27" s="153"/>
      <c r="D27" s="153"/>
      <c r="E27" s="153"/>
      <c r="F27" s="153" t="s">
        <v>51</v>
      </c>
      <c r="G27" s="153"/>
      <c r="H27" s="153"/>
      <c r="I27" s="153"/>
      <c r="J27" s="153" t="s">
        <v>52</v>
      </c>
      <c r="K27" s="153"/>
      <c r="L27" s="153"/>
      <c r="M27" s="168"/>
      <c r="O27" s="143" t="s">
        <v>30</v>
      </c>
      <c r="P27" s="118">
        <f t="shared" si="0"/>
        <v>543</v>
      </c>
      <c r="Q27" s="118">
        <f t="shared" si="0"/>
        <v>386</v>
      </c>
      <c r="R27" s="119">
        <f t="shared" si="1"/>
        <v>464.5</v>
      </c>
      <c r="S27" s="142">
        <f t="shared" si="2"/>
        <v>1.3047752808988764</v>
      </c>
      <c r="T27" s="118">
        <f t="shared" ref="T27:U27" si="6">D15</f>
        <v>282</v>
      </c>
      <c r="U27" s="118">
        <f t="shared" si="6"/>
        <v>577</v>
      </c>
      <c r="V27" s="119">
        <f t="shared" si="4"/>
        <v>429.5</v>
      </c>
      <c r="W27" s="142">
        <f t="shared" si="5"/>
        <v>1.2064606741573034</v>
      </c>
    </row>
    <row r="28" spans="1:23" x14ac:dyDescent="0.25">
      <c r="A28" s="21" t="s">
        <v>14</v>
      </c>
      <c r="B28" s="164" t="s">
        <v>53</v>
      </c>
      <c r="C28" s="153"/>
      <c r="D28" s="153"/>
      <c r="E28" s="153"/>
      <c r="F28" s="153" t="s">
        <v>54</v>
      </c>
      <c r="G28" s="153"/>
      <c r="H28" s="153"/>
      <c r="I28" s="153"/>
      <c r="J28" s="153" t="s">
        <v>55</v>
      </c>
      <c r="K28" s="153"/>
      <c r="L28" s="153"/>
      <c r="M28" s="168"/>
      <c r="O28" s="143" t="s">
        <v>53</v>
      </c>
      <c r="P28" s="118">
        <f t="shared" si="0"/>
        <v>17843</v>
      </c>
      <c r="Q28" s="118">
        <f t="shared" si="0"/>
        <v>15550</v>
      </c>
      <c r="R28" s="119">
        <f t="shared" si="1"/>
        <v>16696.5</v>
      </c>
      <c r="S28" s="142">
        <f t="shared" si="2"/>
        <v>46.900280898876403</v>
      </c>
      <c r="T28" s="118">
        <f t="shared" ref="T28:U28" si="7">D16</f>
        <v>10217</v>
      </c>
      <c r="U28" s="118">
        <f t="shared" si="7"/>
        <v>6774</v>
      </c>
      <c r="V28" s="119">
        <f t="shared" si="4"/>
        <v>8495.5</v>
      </c>
      <c r="W28" s="142">
        <f t="shared" si="5"/>
        <v>23.863764044943821</v>
      </c>
    </row>
    <row r="29" spans="1:23" x14ac:dyDescent="0.25">
      <c r="A29" s="21" t="s">
        <v>15</v>
      </c>
      <c r="B29" s="164" t="s">
        <v>56</v>
      </c>
      <c r="C29" s="153"/>
      <c r="D29" s="153"/>
      <c r="E29" s="153"/>
      <c r="F29" s="153" t="s">
        <v>57</v>
      </c>
      <c r="G29" s="153"/>
      <c r="H29" s="153"/>
      <c r="I29" s="153"/>
      <c r="J29" s="153" t="s">
        <v>58</v>
      </c>
      <c r="K29" s="153"/>
      <c r="L29" s="153"/>
      <c r="M29" s="168"/>
      <c r="O29" s="143" t="s">
        <v>56</v>
      </c>
      <c r="P29" s="118">
        <f t="shared" si="0"/>
        <v>11678</v>
      </c>
      <c r="Q29" s="118">
        <f t="shared" si="0"/>
        <v>16813</v>
      </c>
      <c r="R29" s="119">
        <f t="shared" si="1"/>
        <v>14245.5</v>
      </c>
      <c r="S29" s="142">
        <f t="shared" si="2"/>
        <v>40.015449438202246</v>
      </c>
      <c r="T29" s="118">
        <f t="shared" ref="T29:U29" si="8">D17</f>
        <v>4909</v>
      </c>
      <c r="U29" s="118">
        <f t="shared" si="8"/>
        <v>4886</v>
      </c>
      <c r="V29" s="119">
        <f t="shared" si="4"/>
        <v>4897.5</v>
      </c>
      <c r="W29" s="142">
        <f t="shared" si="5"/>
        <v>13.757022471910112</v>
      </c>
    </row>
    <row r="30" spans="1:23" x14ac:dyDescent="0.25">
      <c r="A30" s="21" t="s">
        <v>16</v>
      </c>
      <c r="B30" s="164" t="s">
        <v>59</v>
      </c>
      <c r="C30" s="153"/>
      <c r="D30" s="153"/>
      <c r="E30" s="153"/>
      <c r="F30" s="153" t="s">
        <v>60</v>
      </c>
      <c r="G30" s="153"/>
      <c r="H30" s="153"/>
      <c r="I30" s="153"/>
      <c r="J30" s="153" t="s">
        <v>33</v>
      </c>
      <c r="K30" s="153"/>
      <c r="L30" s="153" t="s">
        <v>34</v>
      </c>
      <c r="M30" s="168"/>
      <c r="O30" s="143" t="s">
        <v>59</v>
      </c>
      <c r="P30" s="118">
        <f t="shared" si="0"/>
        <v>18420</v>
      </c>
      <c r="Q30" s="118">
        <f t="shared" si="0"/>
        <v>14843</v>
      </c>
      <c r="R30" s="119">
        <f t="shared" si="1"/>
        <v>16631.5</v>
      </c>
      <c r="S30" s="142">
        <f t="shared" si="2"/>
        <v>46.717696629213485</v>
      </c>
      <c r="T30" s="118">
        <f t="shared" ref="T30:U30" si="9">D18</f>
        <v>9988</v>
      </c>
      <c r="U30" s="118">
        <f t="shared" si="9"/>
        <v>7529</v>
      </c>
      <c r="V30" s="119">
        <f t="shared" si="4"/>
        <v>8758.5</v>
      </c>
      <c r="W30" s="142">
        <f t="shared" si="5"/>
        <v>24.602528089887642</v>
      </c>
    </row>
    <row r="31" spans="1:23" x14ac:dyDescent="0.25">
      <c r="A31" s="21" t="s">
        <v>17</v>
      </c>
      <c r="B31" s="164" t="s">
        <v>61</v>
      </c>
      <c r="C31" s="153"/>
      <c r="D31" s="153"/>
      <c r="E31" s="153"/>
      <c r="F31" s="153" t="s">
        <v>62</v>
      </c>
      <c r="G31" s="153"/>
      <c r="H31" s="153"/>
      <c r="I31" s="153"/>
      <c r="J31" s="31"/>
      <c r="K31" s="31"/>
      <c r="L31" s="31"/>
      <c r="M31" s="32"/>
      <c r="O31" s="143" t="s">
        <v>61</v>
      </c>
      <c r="P31" s="118">
        <f t="shared" si="0"/>
        <v>871</v>
      </c>
      <c r="Q31" s="118">
        <f t="shared" si="0"/>
        <v>1290</v>
      </c>
      <c r="R31" s="119">
        <f t="shared" si="1"/>
        <v>1080.5</v>
      </c>
      <c r="S31" s="142">
        <f t="shared" si="2"/>
        <v>3.0351123595505616</v>
      </c>
      <c r="T31" s="118">
        <f t="shared" ref="T31:U31" si="10">D19</f>
        <v>833</v>
      </c>
      <c r="U31" s="118">
        <f t="shared" si="10"/>
        <v>398</v>
      </c>
      <c r="V31" s="119">
        <f t="shared" si="4"/>
        <v>615.5</v>
      </c>
      <c r="W31" s="142">
        <f t="shared" si="5"/>
        <v>1.728932584269663</v>
      </c>
    </row>
    <row r="32" spans="1:23" ht="15.75" thickBot="1" x14ac:dyDescent="0.3">
      <c r="A32" s="21" t="s">
        <v>18</v>
      </c>
      <c r="B32" s="165" t="s">
        <v>63</v>
      </c>
      <c r="C32" s="166"/>
      <c r="D32" s="166"/>
      <c r="E32" s="166"/>
      <c r="F32" s="166" t="s">
        <v>64</v>
      </c>
      <c r="G32" s="166"/>
      <c r="H32" s="166"/>
      <c r="I32" s="166"/>
      <c r="J32" s="33"/>
      <c r="K32" s="33"/>
      <c r="L32" s="33"/>
      <c r="M32" s="34"/>
      <c r="O32" s="143" t="s">
        <v>63</v>
      </c>
      <c r="P32" s="128">
        <f>B20</f>
        <v>2589</v>
      </c>
      <c r="Q32" s="128">
        <f>C20</f>
        <v>1222</v>
      </c>
      <c r="R32" s="119">
        <f t="shared" si="1"/>
        <v>1905.5</v>
      </c>
      <c r="S32" s="142">
        <f t="shared" si="2"/>
        <v>5.3525280898876408</v>
      </c>
      <c r="T32" s="118">
        <f t="shared" ref="T32:U32" si="11">D20</f>
        <v>364</v>
      </c>
      <c r="U32" s="118">
        <f t="shared" si="11"/>
        <v>453</v>
      </c>
      <c r="V32" s="119">
        <f>AVERAGE(T32:U32)</f>
        <v>408.5</v>
      </c>
      <c r="W32" s="142">
        <f t="shared" si="5"/>
        <v>1.1474719101123596</v>
      </c>
    </row>
    <row r="33" spans="15:23" x14ac:dyDescent="0.25">
      <c r="O33" s="143" t="s">
        <v>47</v>
      </c>
      <c r="P33" s="128">
        <f>F13</f>
        <v>2230</v>
      </c>
      <c r="Q33" s="128">
        <f>G13</f>
        <v>1242</v>
      </c>
      <c r="R33" s="182">
        <f t="shared" si="1"/>
        <v>1736</v>
      </c>
      <c r="S33" s="142">
        <f t="shared" si="2"/>
        <v>4.8764044943820224</v>
      </c>
      <c r="T33" s="183">
        <f>H13</f>
        <v>5003</v>
      </c>
      <c r="U33" s="183">
        <f>I13</f>
        <v>385</v>
      </c>
      <c r="V33" s="119">
        <f t="shared" ref="V33:V44" si="12">AVERAGE(T33:U33)</f>
        <v>2694</v>
      </c>
      <c r="W33" s="142">
        <f t="shared" si="5"/>
        <v>7.5674157303370784</v>
      </c>
    </row>
    <row r="34" spans="15:23" x14ac:dyDescent="0.25">
      <c r="O34" s="143" t="s">
        <v>49</v>
      </c>
      <c r="P34" s="128">
        <f t="shared" ref="P34:Q40" si="13">F14</f>
        <v>16744</v>
      </c>
      <c r="Q34" s="128">
        <f t="shared" si="13"/>
        <v>14341</v>
      </c>
      <c r="R34" s="182">
        <f t="shared" si="1"/>
        <v>15542.5</v>
      </c>
      <c r="S34" s="142">
        <f t="shared" si="2"/>
        <v>43.658707865168537</v>
      </c>
      <c r="T34" s="183">
        <f t="shared" ref="T34:U34" si="14">H14</f>
        <v>1779</v>
      </c>
      <c r="U34" s="183">
        <f t="shared" si="14"/>
        <v>1742</v>
      </c>
      <c r="V34" s="119">
        <f t="shared" si="12"/>
        <v>1760.5</v>
      </c>
      <c r="W34" s="142">
        <f t="shared" si="5"/>
        <v>4.9452247191011232</v>
      </c>
    </row>
    <row r="35" spans="15:23" x14ac:dyDescent="0.25">
      <c r="O35" s="143" t="s">
        <v>51</v>
      </c>
      <c r="P35" s="128">
        <f t="shared" si="13"/>
        <v>11132</v>
      </c>
      <c r="Q35" s="128">
        <f t="shared" si="13"/>
        <v>21627</v>
      </c>
      <c r="R35" s="182">
        <f t="shared" si="1"/>
        <v>16379.5</v>
      </c>
      <c r="S35" s="142">
        <f t="shared" si="2"/>
        <v>46.009831460674157</v>
      </c>
      <c r="T35" s="183">
        <f t="shared" ref="T35:U35" si="15">H15</f>
        <v>1626</v>
      </c>
      <c r="U35" s="183">
        <f t="shared" si="15"/>
        <v>2066</v>
      </c>
      <c r="V35" s="119">
        <f t="shared" si="12"/>
        <v>1846</v>
      </c>
      <c r="W35" s="142">
        <f t="shared" si="5"/>
        <v>5.1853932584269664</v>
      </c>
    </row>
    <row r="36" spans="15:23" x14ac:dyDescent="0.25">
      <c r="O36" s="143" t="s">
        <v>54</v>
      </c>
      <c r="P36" s="128">
        <f t="shared" si="13"/>
        <v>781</v>
      </c>
      <c r="Q36" s="128">
        <f t="shared" si="13"/>
        <v>4454</v>
      </c>
      <c r="R36" s="182">
        <f t="shared" si="1"/>
        <v>2617.5</v>
      </c>
      <c r="S36" s="142">
        <f t="shared" si="2"/>
        <v>7.3525280898876408</v>
      </c>
      <c r="T36" s="183">
        <f t="shared" ref="T36:U36" si="16">H16</f>
        <v>1095</v>
      </c>
      <c r="U36" s="183">
        <f t="shared" si="16"/>
        <v>788</v>
      </c>
      <c r="V36" s="119">
        <f t="shared" si="12"/>
        <v>941.5</v>
      </c>
      <c r="W36" s="142">
        <f t="shared" si="5"/>
        <v>2.6446629213483148</v>
      </c>
    </row>
    <row r="37" spans="15:23" x14ac:dyDescent="0.25">
      <c r="O37" s="143" t="s">
        <v>57</v>
      </c>
      <c r="P37" s="128">
        <f t="shared" si="13"/>
        <v>6181</v>
      </c>
      <c r="Q37" s="128">
        <f t="shared" si="13"/>
        <v>3485</v>
      </c>
      <c r="R37" s="182">
        <f t="shared" si="1"/>
        <v>4833</v>
      </c>
      <c r="S37" s="142">
        <f t="shared" si="2"/>
        <v>13.575842696629213</v>
      </c>
      <c r="T37" s="183">
        <f t="shared" ref="T37:U37" si="17">H17</f>
        <v>1206</v>
      </c>
      <c r="U37" s="183">
        <f t="shared" si="17"/>
        <v>2122</v>
      </c>
      <c r="V37" s="119">
        <f t="shared" si="12"/>
        <v>1664</v>
      </c>
      <c r="W37" s="142">
        <f t="shared" si="5"/>
        <v>4.6741573033707864</v>
      </c>
    </row>
    <row r="38" spans="15:23" x14ac:dyDescent="0.25">
      <c r="O38" s="143" t="s">
        <v>60</v>
      </c>
      <c r="P38" s="128">
        <f t="shared" si="13"/>
        <v>425</v>
      </c>
      <c r="Q38" s="128">
        <f t="shared" si="13"/>
        <v>523</v>
      </c>
      <c r="R38" s="182">
        <f t="shared" si="1"/>
        <v>474</v>
      </c>
      <c r="S38" s="142">
        <f t="shared" si="2"/>
        <v>1.3314606741573034</v>
      </c>
      <c r="T38" s="183">
        <f t="shared" ref="T38:U38" si="18">H18</f>
        <v>531</v>
      </c>
      <c r="U38" s="183">
        <f t="shared" si="18"/>
        <v>573</v>
      </c>
      <c r="V38" s="119">
        <f t="shared" si="12"/>
        <v>552</v>
      </c>
      <c r="W38" s="142">
        <f t="shared" si="5"/>
        <v>1.550561797752809</v>
      </c>
    </row>
    <row r="39" spans="15:23" x14ac:dyDescent="0.25">
      <c r="O39" s="143" t="s">
        <v>62</v>
      </c>
      <c r="P39" s="128">
        <f t="shared" si="13"/>
        <v>638</v>
      </c>
      <c r="Q39" s="128">
        <f t="shared" si="13"/>
        <v>730</v>
      </c>
      <c r="R39" s="182">
        <f t="shared" si="1"/>
        <v>684</v>
      </c>
      <c r="S39" s="142">
        <f t="shared" si="2"/>
        <v>1.9213483146067416</v>
      </c>
      <c r="T39" s="183">
        <f t="shared" ref="T39:U39" si="19">H19</f>
        <v>609</v>
      </c>
      <c r="U39" s="183">
        <f t="shared" si="19"/>
        <v>650</v>
      </c>
      <c r="V39" s="119">
        <f t="shared" si="12"/>
        <v>629.5</v>
      </c>
      <c r="W39" s="142">
        <f t="shared" si="5"/>
        <v>1.7682584269662922</v>
      </c>
    </row>
    <row r="40" spans="15:23" x14ac:dyDescent="0.25">
      <c r="O40" s="143" t="s">
        <v>64</v>
      </c>
      <c r="P40" s="128">
        <f t="shared" si="13"/>
        <v>350</v>
      </c>
      <c r="Q40" s="128">
        <f t="shared" si="13"/>
        <v>428</v>
      </c>
      <c r="R40" s="182">
        <f t="shared" si="1"/>
        <v>389</v>
      </c>
      <c r="S40" s="142">
        <f t="shared" si="2"/>
        <v>1.0926966292134832</v>
      </c>
      <c r="T40" s="183">
        <f t="shared" ref="T40:U40" si="20">H20</f>
        <v>420</v>
      </c>
      <c r="U40" s="183">
        <f t="shared" si="20"/>
        <v>505</v>
      </c>
      <c r="V40" s="119">
        <f t="shared" si="12"/>
        <v>462.5</v>
      </c>
      <c r="W40" s="142">
        <f t="shared" si="5"/>
        <v>1.2991573033707866</v>
      </c>
    </row>
    <row r="41" spans="15:23" x14ac:dyDescent="0.25">
      <c r="O41" s="143" t="s">
        <v>48</v>
      </c>
      <c r="P41" s="183">
        <f>J13</f>
        <v>1300</v>
      </c>
      <c r="Q41" s="183">
        <f>K13</f>
        <v>2332</v>
      </c>
      <c r="R41" s="182">
        <f t="shared" si="1"/>
        <v>1816</v>
      </c>
      <c r="S41" s="142">
        <f t="shared" si="2"/>
        <v>5.1011235955056176</v>
      </c>
      <c r="T41" s="183">
        <f>L13</f>
        <v>671</v>
      </c>
      <c r="U41" s="183">
        <f>M13</f>
        <v>829</v>
      </c>
      <c r="V41" s="119">
        <f t="shared" si="12"/>
        <v>750</v>
      </c>
      <c r="W41" s="142">
        <f t="shared" si="5"/>
        <v>2.106741573033708</v>
      </c>
    </row>
    <row r="42" spans="15:23" x14ac:dyDescent="0.25">
      <c r="O42" s="143" t="s">
        <v>50</v>
      </c>
      <c r="P42" s="183">
        <f t="shared" ref="P42:Q44" si="21">J14</f>
        <v>5517</v>
      </c>
      <c r="Q42" s="183">
        <f t="shared" si="21"/>
        <v>5418</v>
      </c>
      <c r="R42" s="182">
        <f t="shared" si="1"/>
        <v>5467.5</v>
      </c>
      <c r="S42" s="142">
        <f t="shared" si="2"/>
        <v>15.35814606741573</v>
      </c>
      <c r="T42" s="183">
        <f t="shared" ref="T42:U42" si="22">L14</f>
        <v>1804</v>
      </c>
      <c r="U42" s="183">
        <f t="shared" si="22"/>
        <v>936</v>
      </c>
      <c r="V42" s="119">
        <f t="shared" si="12"/>
        <v>1370</v>
      </c>
      <c r="W42" s="142">
        <f t="shared" si="5"/>
        <v>3.8483146067415732</v>
      </c>
    </row>
    <row r="43" spans="15:23" x14ac:dyDescent="0.25">
      <c r="O43" s="143" t="s">
        <v>52</v>
      </c>
      <c r="P43" s="183">
        <f t="shared" si="21"/>
        <v>15037</v>
      </c>
      <c r="Q43" s="183">
        <f t="shared" si="21"/>
        <v>9166</v>
      </c>
      <c r="R43" s="182">
        <f t="shared" si="1"/>
        <v>12101.5</v>
      </c>
      <c r="S43" s="142">
        <f t="shared" si="2"/>
        <v>33.992977528089888</v>
      </c>
      <c r="T43" s="183">
        <f t="shared" ref="T43:U43" si="23">L15</f>
        <v>5820</v>
      </c>
      <c r="U43" s="183">
        <f t="shared" si="23"/>
        <v>1437</v>
      </c>
      <c r="V43" s="119">
        <f t="shared" si="12"/>
        <v>3628.5</v>
      </c>
      <c r="W43" s="142">
        <f t="shared" si="5"/>
        <v>10.192415730337078</v>
      </c>
    </row>
    <row r="44" spans="15:23" x14ac:dyDescent="0.25">
      <c r="O44" s="143" t="s">
        <v>55</v>
      </c>
      <c r="P44" s="183">
        <f t="shared" si="21"/>
        <v>879</v>
      </c>
      <c r="Q44" s="183">
        <f t="shared" si="21"/>
        <v>727</v>
      </c>
      <c r="R44" s="182">
        <f t="shared" si="1"/>
        <v>803</v>
      </c>
      <c r="S44" s="142">
        <f>R44/$R$46</f>
        <v>2.25561797752809</v>
      </c>
      <c r="T44" s="183">
        <f t="shared" ref="T44:U44" si="24">L16</f>
        <v>2827</v>
      </c>
      <c r="U44" s="183">
        <f t="shared" si="24"/>
        <v>1243</v>
      </c>
      <c r="V44" s="119">
        <f>AVERAGE(T44:U44)</f>
        <v>2035</v>
      </c>
      <c r="W44" s="142">
        <f t="shared" si="5"/>
        <v>5.7162921348314608</v>
      </c>
    </row>
    <row r="45" spans="15:23" s="91" customFormat="1" x14ac:dyDescent="0.25">
      <c r="O45" s="143" t="s">
        <v>58</v>
      </c>
      <c r="P45" s="183">
        <f>J17</f>
        <v>22390</v>
      </c>
      <c r="Q45" s="183">
        <f>K17</f>
        <v>1382</v>
      </c>
      <c r="R45" s="182">
        <f t="shared" si="1"/>
        <v>11886</v>
      </c>
      <c r="S45" s="142">
        <f>R45/$R$46</f>
        <v>33.387640449438202</v>
      </c>
      <c r="T45" s="183">
        <f t="shared" ref="T45" si="25">L17</f>
        <v>5477</v>
      </c>
      <c r="U45" s="183">
        <f t="shared" ref="U45" si="26">M17</f>
        <v>655</v>
      </c>
      <c r="V45" s="119">
        <f>AVERAGE(T45:U45)</f>
        <v>3066</v>
      </c>
      <c r="W45" s="142">
        <f t="shared" si="5"/>
        <v>8.6123595505617985</v>
      </c>
    </row>
    <row r="46" spans="15:23" x14ac:dyDescent="0.25">
      <c r="O46" s="181" t="s">
        <v>33</v>
      </c>
      <c r="P46" s="118">
        <f>J18</f>
        <v>413</v>
      </c>
      <c r="Q46" s="118">
        <f>K18</f>
        <v>299</v>
      </c>
      <c r="R46" s="182">
        <f>AVERAGE(P46:Q46)</f>
        <v>356</v>
      </c>
      <c r="S46" s="142">
        <f>R46/$R$46</f>
        <v>1</v>
      </c>
      <c r="T46" s="31"/>
      <c r="U46" s="31"/>
      <c r="V46" s="31"/>
      <c r="W46" s="31"/>
    </row>
    <row r="47" spans="15:23" x14ac:dyDescent="0.25">
      <c r="O47" s="181" t="s">
        <v>89</v>
      </c>
      <c r="P47" s="118">
        <f>L18</f>
        <v>422</v>
      </c>
      <c r="Q47" s="184">
        <f>M18</f>
        <v>1187</v>
      </c>
      <c r="R47" s="182">
        <f>AVERAGE(P47:Q47)</f>
        <v>804.5</v>
      </c>
      <c r="S47" s="142">
        <f>R47/$R$46</f>
        <v>2.2598314606741572</v>
      </c>
      <c r="T47" s="31"/>
      <c r="U47" s="31"/>
      <c r="V47" s="31"/>
      <c r="W47" s="31"/>
    </row>
  </sheetData>
  <mergeCells count="31">
    <mergeCell ref="O23:S23"/>
    <mergeCell ref="T23:W23"/>
    <mergeCell ref="B25:E25"/>
    <mergeCell ref="F25:I25"/>
    <mergeCell ref="J25:M25"/>
    <mergeCell ref="B26:E26"/>
    <mergeCell ref="F26:I26"/>
    <mergeCell ref="J26:M26"/>
    <mergeCell ref="L24:M24"/>
    <mergeCell ref="B24:C24"/>
    <mergeCell ref="D24:E24"/>
    <mergeCell ref="F24:G24"/>
    <mergeCell ref="H24:I24"/>
    <mergeCell ref="J24:K24"/>
    <mergeCell ref="B27:E27"/>
    <mergeCell ref="F27:I27"/>
    <mergeCell ref="J27:M27"/>
    <mergeCell ref="B28:E28"/>
    <mergeCell ref="F28:I28"/>
    <mergeCell ref="J28:M28"/>
    <mergeCell ref="B31:E31"/>
    <mergeCell ref="F31:I31"/>
    <mergeCell ref="B32:E32"/>
    <mergeCell ref="F32:I32"/>
    <mergeCell ref="J29:M29"/>
    <mergeCell ref="B30:E30"/>
    <mergeCell ref="F30:I30"/>
    <mergeCell ref="J30:K30"/>
    <mergeCell ref="L30:M30"/>
    <mergeCell ref="B29:E29"/>
    <mergeCell ref="F29:I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3"/>
  <sheetViews>
    <sheetView topLeftCell="M8" workbookViewId="0">
      <selection activeCell="W33" sqref="W33"/>
    </sheetView>
  </sheetViews>
  <sheetFormatPr defaultRowHeight="15" x14ac:dyDescent="0.25"/>
  <sheetData>
    <row r="3" spans="1:27" x14ac:dyDescent="0.25">
      <c r="A3" s="37" t="s">
        <v>0</v>
      </c>
      <c r="B3" s="36"/>
      <c r="C3" s="36"/>
      <c r="D3" s="37" t="s">
        <v>1</v>
      </c>
      <c r="E3" s="36"/>
      <c r="F3" s="36"/>
      <c r="G3" s="36"/>
      <c r="H3" s="36"/>
      <c r="I3" s="36"/>
      <c r="J3" s="36"/>
      <c r="K3" s="37" t="s">
        <v>65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x14ac:dyDescent="0.25">
      <c r="A4" s="37" t="s">
        <v>3</v>
      </c>
      <c r="B4" s="36"/>
      <c r="C4" s="36"/>
      <c r="D4" s="36"/>
      <c r="E4" s="36"/>
      <c r="F4" s="36"/>
      <c r="G4" s="36"/>
      <c r="H4" s="36"/>
      <c r="I4" s="37" t="s">
        <v>66</v>
      </c>
      <c r="J4" s="36"/>
      <c r="K4" s="37" t="s">
        <v>67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x14ac:dyDescent="0.25">
      <c r="A5" s="37" t="s">
        <v>68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x14ac:dyDescent="0.25">
      <c r="A6" s="37" t="s">
        <v>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x14ac:dyDescent="0.25">
      <c r="A7" s="37" t="s">
        <v>70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5">
      <c r="A8" s="37" t="s">
        <v>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11" spans="1:27" ht="15.75" thickBo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36"/>
      <c r="B12" s="36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62"/>
      <c r="P12" s="177" t="s">
        <v>41</v>
      </c>
      <c r="Q12" s="177"/>
      <c r="R12" s="177"/>
      <c r="S12" s="180"/>
      <c r="T12" s="161" t="s">
        <v>42</v>
      </c>
      <c r="U12" s="177"/>
      <c r="V12" s="177"/>
      <c r="W12" s="154"/>
      <c r="X12" s="179" t="s">
        <v>71</v>
      </c>
      <c r="Y12" s="177"/>
      <c r="Z12" s="177"/>
      <c r="AA12" s="180"/>
    </row>
    <row r="13" spans="1:27" ht="15.75" thickBot="1" x14ac:dyDescent="0.3">
      <c r="A13" s="36"/>
      <c r="B13" s="38">
        <v>1</v>
      </c>
      <c r="C13" s="38">
        <v>2</v>
      </c>
      <c r="D13" s="38">
        <v>3</v>
      </c>
      <c r="E13" s="38">
        <v>4</v>
      </c>
      <c r="F13" s="38">
        <v>5</v>
      </c>
      <c r="G13" s="38">
        <v>6</v>
      </c>
      <c r="H13" s="38">
        <v>7</v>
      </c>
      <c r="I13" s="38">
        <v>8</v>
      </c>
      <c r="J13" s="38">
        <v>9</v>
      </c>
      <c r="K13" s="38">
        <v>10</v>
      </c>
      <c r="L13" s="38">
        <v>11</v>
      </c>
      <c r="M13" s="38">
        <v>12</v>
      </c>
      <c r="N13" s="36"/>
      <c r="O13" s="68"/>
      <c r="P13" s="35" t="s">
        <v>72</v>
      </c>
      <c r="Q13" s="35" t="s">
        <v>73</v>
      </c>
      <c r="R13" s="35" t="s">
        <v>74</v>
      </c>
      <c r="S13" s="81" t="s">
        <v>75</v>
      </c>
      <c r="T13" s="83" t="s">
        <v>72</v>
      </c>
      <c r="U13" s="35" t="s">
        <v>73</v>
      </c>
      <c r="V13" s="35" t="s">
        <v>74</v>
      </c>
      <c r="W13" s="79" t="s">
        <v>75</v>
      </c>
      <c r="X13" s="80" t="s">
        <v>72</v>
      </c>
      <c r="Y13" s="35" t="s">
        <v>73</v>
      </c>
      <c r="Z13" s="35" t="s">
        <v>74</v>
      </c>
      <c r="AA13" s="81" t="s">
        <v>75</v>
      </c>
    </row>
    <row r="14" spans="1:27" x14ac:dyDescent="0.25">
      <c r="A14" s="38" t="s">
        <v>11</v>
      </c>
      <c r="B14" s="39">
        <v>336</v>
      </c>
      <c r="C14" s="40">
        <v>332</v>
      </c>
      <c r="D14" s="40">
        <v>349</v>
      </c>
      <c r="E14" s="40">
        <v>835</v>
      </c>
      <c r="F14" s="40">
        <v>219</v>
      </c>
      <c r="G14" s="40">
        <v>331</v>
      </c>
      <c r="H14" s="40">
        <v>348</v>
      </c>
      <c r="I14" s="40">
        <v>341</v>
      </c>
      <c r="J14" s="40">
        <v>407</v>
      </c>
      <c r="K14" s="40">
        <v>282</v>
      </c>
      <c r="L14" s="40">
        <v>323</v>
      </c>
      <c r="M14" s="41">
        <v>179</v>
      </c>
      <c r="N14" s="36"/>
      <c r="O14" s="77" t="s">
        <v>58</v>
      </c>
      <c r="P14" s="63">
        <v>336</v>
      </c>
      <c r="Q14" s="63">
        <v>332</v>
      </c>
      <c r="R14" s="64">
        <f>AVERAGE(P14:Q14)</f>
        <v>334</v>
      </c>
      <c r="S14" s="82">
        <f>R14/$R$28</f>
        <v>1.1283783783783783</v>
      </c>
      <c r="T14" s="84">
        <v>349</v>
      </c>
      <c r="U14" s="63">
        <v>835</v>
      </c>
      <c r="V14" s="64">
        <f>AVERAGE(T14:U14)</f>
        <v>592</v>
      </c>
      <c r="W14" s="72">
        <f>V14/$R$28</f>
        <v>2</v>
      </c>
      <c r="X14" s="90">
        <v>219</v>
      </c>
      <c r="Y14" s="63">
        <v>331</v>
      </c>
      <c r="Z14" s="64">
        <f>AVERAGE(X14:Y14)</f>
        <v>275</v>
      </c>
      <c r="AA14" s="82">
        <f>Z14/$R$28</f>
        <v>0.92905405405405406</v>
      </c>
    </row>
    <row r="15" spans="1:27" x14ac:dyDescent="0.25">
      <c r="A15" s="38" t="s">
        <v>12</v>
      </c>
      <c r="B15" s="42">
        <v>1417</v>
      </c>
      <c r="C15" s="43">
        <v>254</v>
      </c>
      <c r="D15" s="43">
        <v>253</v>
      </c>
      <c r="E15" s="43">
        <v>262</v>
      </c>
      <c r="F15" s="43">
        <v>325</v>
      </c>
      <c r="G15" s="43">
        <v>305</v>
      </c>
      <c r="H15" s="43">
        <v>367</v>
      </c>
      <c r="I15" s="43">
        <v>275</v>
      </c>
      <c r="J15" s="43">
        <v>423</v>
      </c>
      <c r="K15" s="43">
        <v>247</v>
      </c>
      <c r="L15" s="43">
        <v>237</v>
      </c>
      <c r="M15" s="44">
        <v>410</v>
      </c>
      <c r="N15" s="36"/>
      <c r="O15" s="78" t="s">
        <v>76</v>
      </c>
      <c r="P15" s="56">
        <v>1417</v>
      </c>
      <c r="Q15" s="56">
        <v>254</v>
      </c>
      <c r="R15" s="57">
        <f t="shared" ref="R15:R29" si="0">AVERAGE(P15:Q15)</f>
        <v>835.5</v>
      </c>
      <c r="S15" s="75">
        <f t="shared" ref="S15:S29" si="1">R15/$R$28</f>
        <v>2.8226351351351351</v>
      </c>
      <c r="T15" s="85">
        <v>253</v>
      </c>
      <c r="U15" s="56">
        <v>262</v>
      </c>
      <c r="V15" s="57">
        <f t="shared" ref="V15:V27" si="2">AVERAGE(T15:U15)</f>
        <v>257.5</v>
      </c>
      <c r="W15" s="73">
        <f t="shared" ref="W15:W27" si="3">V15/$R$28</f>
        <v>0.86993243243243246</v>
      </c>
      <c r="X15" s="53">
        <v>325</v>
      </c>
      <c r="Y15" s="56">
        <v>305</v>
      </c>
      <c r="Z15" s="57">
        <f t="shared" ref="Z15:Z27" si="4">AVERAGE(X15:Y15)</f>
        <v>315</v>
      </c>
      <c r="AA15" s="75">
        <f t="shared" ref="AA15:AA27" si="5">Z15/$R$28</f>
        <v>1.0641891891891893</v>
      </c>
    </row>
    <row r="16" spans="1:27" x14ac:dyDescent="0.25">
      <c r="A16" s="38" t="s">
        <v>13</v>
      </c>
      <c r="B16" s="42">
        <v>227</v>
      </c>
      <c r="C16" s="43">
        <v>241</v>
      </c>
      <c r="D16" s="43">
        <v>243</v>
      </c>
      <c r="E16" s="43">
        <v>281</v>
      </c>
      <c r="F16" s="43">
        <v>551</v>
      </c>
      <c r="G16" s="43">
        <v>213</v>
      </c>
      <c r="H16" s="43">
        <v>261</v>
      </c>
      <c r="I16" s="43">
        <v>304</v>
      </c>
      <c r="J16" s="43">
        <v>210</v>
      </c>
      <c r="K16" s="43">
        <v>265</v>
      </c>
      <c r="L16" s="43">
        <v>224</v>
      </c>
      <c r="M16" s="44">
        <v>188</v>
      </c>
      <c r="N16" s="36"/>
      <c r="O16" s="78" t="s">
        <v>77</v>
      </c>
      <c r="P16" s="56">
        <v>227</v>
      </c>
      <c r="Q16" s="56">
        <v>241</v>
      </c>
      <c r="R16" s="57">
        <f t="shared" si="0"/>
        <v>234</v>
      </c>
      <c r="S16" s="75">
        <f t="shared" si="1"/>
        <v>0.79054054054054057</v>
      </c>
      <c r="T16" s="85">
        <v>243</v>
      </c>
      <c r="U16" s="56">
        <v>281</v>
      </c>
      <c r="V16" s="57">
        <f t="shared" si="2"/>
        <v>262</v>
      </c>
      <c r="W16" s="73">
        <f t="shared" si="3"/>
        <v>0.88513513513513509</v>
      </c>
      <c r="X16" s="53">
        <v>551</v>
      </c>
      <c r="Y16" s="56">
        <v>213</v>
      </c>
      <c r="Z16" s="57">
        <f t="shared" si="4"/>
        <v>382</v>
      </c>
      <c r="AA16" s="75">
        <f t="shared" si="5"/>
        <v>1.2905405405405406</v>
      </c>
    </row>
    <row r="17" spans="1:27" x14ac:dyDescent="0.25">
      <c r="A17" s="38" t="s">
        <v>14</v>
      </c>
      <c r="B17" s="42">
        <v>508</v>
      </c>
      <c r="C17" s="43">
        <v>398</v>
      </c>
      <c r="D17" s="43">
        <v>380</v>
      </c>
      <c r="E17" s="43">
        <v>457</v>
      </c>
      <c r="F17" s="43">
        <v>416</v>
      </c>
      <c r="G17" s="43">
        <v>333</v>
      </c>
      <c r="H17" s="43">
        <v>1460</v>
      </c>
      <c r="I17" s="43">
        <v>2675</v>
      </c>
      <c r="J17" s="43">
        <v>677</v>
      </c>
      <c r="K17" s="43">
        <v>541</v>
      </c>
      <c r="L17" s="43">
        <v>371</v>
      </c>
      <c r="M17" s="44">
        <v>285</v>
      </c>
      <c r="N17" s="36"/>
      <c r="O17" s="78" t="s">
        <v>78</v>
      </c>
      <c r="P17" s="56">
        <v>508</v>
      </c>
      <c r="Q17" s="56">
        <v>398</v>
      </c>
      <c r="R17" s="57">
        <f t="shared" si="0"/>
        <v>453</v>
      </c>
      <c r="S17" s="75">
        <f t="shared" si="1"/>
        <v>1.5304054054054055</v>
      </c>
      <c r="T17" s="85">
        <v>380</v>
      </c>
      <c r="U17" s="56">
        <v>457</v>
      </c>
      <c r="V17" s="57">
        <f t="shared" si="2"/>
        <v>418.5</v>
      </c>
      <c r="W17" s="73">
        <f t="shared" si="3"/>
        <v>1.4138513513513513</v>
      </c>
      <c r="X17" s="53">
        <v>416</v>
      </c>
      <c r="Y17" s="56">
        <v>333</v>
      </c>
      <c r="Z17" s="57">
        <f t="shared" si="4"/>
        <v>374.5</v>
      </c>
      <c r="AA17" s="75">
        <f t="shared" si="5"/>
        <v>1.2652027027027026</v>
      </c>
    </row>
    <row r="18" spans="1:27" x14ac:dyDescent="0.25">
      <c r="A18" s="38" t="s">
        <v>15</v>
      </c>
      <c r="B18" s="42">
        <v>7194</v>
      </c>
      <c r="C18" s="43">
        <v>7899</v>
      </c>
      <c r="D18" s="43">
        <v>3051</v>
      </c>
      <c r="E18" s="43">
        <v>1978</v>
      </c>
      <c r="F18" s="43">
        <v>433</v>
      </c>
      <c r="G18" s="43">
        <v>419</v>
      </c>
      <c r="H18" s="43">
        <v>9786</v>
      </c>
      <c r="I18" s="43">
        <v>13116</v>
      </c>
      <c r="J18" s="43">
        <v>3935</v>
      </c>
      <c r="K18" s="43">
        <v>4725</v>
      </c>
      <c r="L18" s="43">
        <v>3288</v>
      </c>
      <c r="M18" s="44">
        <v>258</v>
      </c>
      <c r="N18" s="36"/>
      <c r="O18" s="78" t="s">
        <v>79</v>
      </c>
      <c r="P18" s="56">
        <v>7194</v>
      </c>
      <c r="Q18" s="56">
        <v>7899</v>
      </c>
      <c r="R18" s="57">
        <f t="shared" si="0"/>
        <v>7546.5</v>
      </c>
      <c r="S18" s="75">
        <f t="shared" si="1"/>
        <v>25.494932432432432</v>
      </c>
      <c r="T18" s="85">
        <v>3051</v>
      </c>
      <c r="U18" s="56">
        <v>1978</v>
      </c>
      <c r="V18" s="57">
        <f t="shared" si="2"/>
        <v>2514.5</v>
      </c>
      <c r="W18" s="73">
        <f t="shared" si="3"/>
        <v>8.4949324324324316</v>
      </c>
      <c r="X18" s="53">
        <v>433</v>
      </c>
      <c r="Y18" s="56">
        <v>419</v>
      </c>
      <c r="Z18" s="57">
        <f t="shared" si="4"/>
        <v>426</v>
      </c>
      <c r="AA18" s="75">
        <f t="shared" si="5"/>
        <v>1.4391891891891893</v>
      </c>
    </row>
    <row r="19" spans="1:27" x14ac:dyDescent="0.25">
      <c r="A19" s="38" t="s">
        <v>16</v>
      </c>
      <c r="B19" s="42">
        <v>236</v>
      </c>
      <c r="C19" s="43">
        <v>300</v>
      </c>
      <c r="D19" s="43">
        <v>305</v>
      </c>
      <c r="E19" s="43">
        <v>225</v>
      </c>
      <c r="F19" s="43">
        <v>336</v>
      </c>
      <c r="G19" s="43">
        <v>716</v>
      </c>
      <c r="H19" s="43">
        <v>1877</v>
      </c>
      <c r="I19" s="43">
        <v>2413</v>
      </c>
      <c r="J19" s="43">
        <v>854</v>
      </c>
      <c r="K19" s="43">
        <v>710</v>
      </c>
      <c r="L19" s="43">
        <v>974</v>
      </c>
      <c r="M19" s="44">
        <v>316</v>
      </c>
      <c r="N19" s="36"/>
      <c r="O19" s="78" t="s">
        <v>80</v>
      </c>
      <c r="P19" s="56">
        <v>236</v>
      </c>
      <c r="Q19" s="56">
        <v>300</v>
      </c>
      <c r="R19" s="57">
        <f t="shared" si="0"/>
        <v>268</v>
      </c>
      <c r="S19" s="75">
        <f t="shared" si="1"/>
        <v>0.90540540540540537</v>
      </c>
      <c r="T19" s="85">
        <v>305</v>
      </c>
      <c r="U19" s="56">
        <v>225</v>
      </c>
      <c r="V19" s="57">
        <f t="shared" si="2"/>
        <v>265</v>
      </c>
      <c r="W19" s="73">
        <f t="shared" si="3"/>
        <v>0.89527027027027029</v>
      </c>
      <c r="X19" s="53">
        <v>336</v>
      </c>
      <c r="Y19" s="56">
        <v>716</v>
      </c>
      <c r="Z19" s="57">
        <f t="shared" si="4"/>
        <v>526</v>
      </c>
      <c r="AA19" s="75">
        <f t="shared" si="5"/>
        <v>1.777027027027027</v>
      </c>
    </row>
    <row r="20" spans="1:27" x14ac:dyDescent="0.25">
      <c r="A20" s="38" t="s">
        <v>17</v>
      </c>
      <c r="B20" s="42">
        <v>697</v>
      </c>
      <c r="C20" s="43">
        <v>1740</v>
      </c>
      <c r="D20" s="43">
        <v>389</v>
      </c>
      <c r="E20" s="43">
        <v>365</v>
      </c>
      <c r="F20" s="43">
        <v>351</v>
      </c>
      <c r="G20" s="43">
        <v>324</v>
      </c>
      <c r="H20" s="43">
        <v>228</v>
      </c>
      <c r="I20" s="43">
        <v>364</v>
      </c>
      <c r="J20" s="43">
        <v>240</v>
      </c>
      <c r="K20" s="43">
        <v>266</v>
      </c>
      <c r="L20" s="43"/>
      <c r="M20" s="44"/>
      <c r="N20" s="36"/>
      <c r="O20" s="78" t="s">
        <v>81</v>
      </c>
      <c r="P20" s="56">
        <v>697</v>
      </c>
      <c r="Q20" s="56">
        <v>1740</v>
      </c>
      <c r="R20" s="57">
        <f t="shared" si="0"/>
        <v>1218.5</v>
      </c>
      <c r="S20" s="75">
        <f t="shared" si="1"/>
        <v>4.1165540540540544</v>
      </c>
      <c r="T20" s="85">
        <v>389</v>
      </c>
      <c r="U20" s="56">
        <v>365</v>
      </c>
      <c r="V20" s="57">
        <f t="shared" si="2"/>
        <v>377</v>
      </c>
      <c r="W20" s="73">
        <f t="shared" si="3"/>
        <v>1.2736486486486487</v>
      </c>
      <c r="X20" s="53">
        <v>351</v>
      </c>
      <c r="Y20" s="56">
        <v>324</v>
      </c>
      <c r="Z20" s="57">
        <f t="shared" si="4"/>
        <v>337.5</v>
      </c>
      <c r="AA20" s="75">
        <f t="shared" si="5"/>
        <v>1.1402027027027026</v>
      </c>
    </row>
    <row r="21" spans="1:27" x14ac:dyDescent="0.25">
      <c r="A21" s="38" t="s">
        <v>18</v>
      </c>
      <c r="B21" s="45">
        <v>1756</v>
      </c>
      <c r="C21" s="46">
        <v>384</v>
      </c>
      <c r="D21" s="46">
        <v>889</v>
      </c>
      <c r="E21" s="46">
        <v>240</v>
      </c>
      <c r="F21" s="46">
        <v>428</v>
      </c>
      <c r="G21" s="46">
        <v>297</v>
      </c>
      <c r="H21" s="46"/>
      <c r="I21" s="46"/>
      <c r="J21" s="46"/>
      <c r="K21" s="46"/>
      <c r="L21" s="46"/>
      <c r="M21" s="47"/>
      <c r="N21" s="36"/>
      <c r="O21" s="78" t="s">
        <v>82</v>
      </c>
      <c r="P21" s="56">
        <v>1756</v>
      </c>
      <c r="Q21" s="56">
        <v>384</v>
      </c>
      <c r="R21" s="57">
        <f t="shared" si="0"/>
        <v>1070</v>
      </c>
      <c r="S21" s="75">
        <f t="shared" si="1"/>
        <v>3.6148648648648649</v>
      </c>
      <c r="T21" s="85">
        <v>889</v>
      </c>
      <c r="U21" s="56">
        <v>240</v>
      </c>
      <c r="V21" s="57">
        <f t="shared" si="2"/>
        <v>564.5</v>
      </c>
      <c r="W21" s="73">
        <f t="shared" si="3"/>
        <v>1.9070945945945945</v>
      </c>
      <c r="X21" s="53">
        <v>428</v>
      </c>
      <c r="Y21" s="56">
        <v>297</v>
      </c>
      <c r="Z21" s="57">
        <f t="shared" si="4"/>
        <v>362.5</v>
      </c>
      <c r="AA21" s="75">
        <f t="shared" si="5"/>
        <v>1.2246621621621621</v>
      </c>
    </row>
    <row r="22" spans="1:2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78" t="s">
        <v>83</v>
      </c>
      <c r="P22" s="56">
        <v>348</v>
      </c>
      <c r="Q22" s="56">
        <v>341</v>
      </c>
      <c r="R22" s="57">
        <f t="shared" si="0"/>
        <v>344.5</v>
      </c>
      <c r="S22" s="75">
        <f t="shared" si="1"/>
        <v>1.1638513513513513</v>
      </c>
      <c r="T22" s="85">
        <v>407</v>
      </c>
      <c r="U22" s="56">
        <v>282</v>
      </c>
      <c r="V22" s="57">
        <f t="shared" si="2"/>
        <v>344.5</v>
      </c>
      <c r="W22" s="73">
        <f t="shared" si="3"/>
        <v>1.1638513513513513</v>
      </c>
      <c r="X22" s="53">
        <v>323</v>
      </c>
      <c r="Y22" s="56">
        <v>179</v>
      </c>
      <c r="Z22" s="57">
        <f t="shared" si="4"/>
        <v>251</v>
      </c>
      <c r="AA22" s="75">
        <f t="shared" si="5"/>
        <v>0.84797297297297303</v>
      </c>
    </row>
    <row r="23" spans="1:2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78" t="s">
        <v>84</v>
      </c>
      <c r="P23" s="56">
        <v>367</v>
      </c>
      <c r="Q23" s="56">
        <v>275</v>
      </c>
      <c r="R23" s="57">
        <f t="shared" si="0"/>
        <v>321</v>
      </c>
      <c r="S23" s="75">
        <f t="shared" si="1"/>
        <v>1.0844594594594594</v>
      </c>
      <c r="T23" s="85">
        <v>423</v>
      </c>
      <c r="U23" s="56">
        <v>247</v>
      </c>
      <c r="V23" s="57">
        <f t="shared" si="2"/>
        <v>335</v>
      </c>
      <c r="W23" s="73">
        <f t="shared" si="3"/>
        <v>1.1317567567567568</v>
      </c>
      <c r="X23" s="53">
        <v>237</v>
      </c>
      <c r="Y23" s="56">
        <v>410</v>
      </c>
      <c r="Z23" s="57">
        <f t="shared" si="4"/>
        <v>323.5</v>
      </c>
      <c r="AA23" s="75">
        <f t="shared" si="5"/>
        <v>1.0929054054054055</v>
      </c>
    </row>
    <row r="24" spans="1:27" x14ac:dyDescent="0.25">
      <c r="A24" s="36"/>
      <c r="B24" s="157" t="s">
        <v>41</v>
      </c>
      <c r="C24" s="158"/>
      <c r="D24" s="157" t="s">
        <v>42</v>
      </c>
      <c r="E24" s="159"/>
      <c r="F24" s="158" t="s">
        <v>71</v>
      </c>
      <c r="G24" s="158"/>
      <c r="H24" s="157" t="s">
        <v>41</v>
      </c>
      <c r="I24" s="159"/>
      <c r="J24" s="158" t="s">
        <v>42</v>
      </c>
      <c r="K24" s="158"/>
      <c r="L24" s="157" t="s">
        <v>71</v>
      </c>
      <c r="M24" s="159"/>
      <c r="N24" s="36"/>
      <c r="O24" s="78" t="s">
        <v>85</v>
      </c>
      <c r="P24" s="56">
        <v>261</v>
      </c>
      <c r="Q24" s="56">
        <v>304</v>
      </c>
      <c r="R24" s="57">
        <f t="shared" si="0"/>
        <v>282.5</v>
      </c>
      <c r="S24" s="75">
        <f t="shared" si="1"/>
        <v>0.95439189189189189</v>
      </c>
      <c r="T24" s="85">
        <v>210</v>
      </c>
      <c r="U24" s="56">
        <v>265</v>
      </c>
      <c r="V24" s="57">
        <f t="shared" si="2"/>
        <v>237.5</v>
      </c>
      <c r="W24" s="73">
        <f t="shared" si="3"/>
        <v>0.80236486486486491</v>
      </c>
      <c r="X24" s="53">
        <v>224</v>
      </c>
      <c r="Y24" s="56">
        <v>188</v>
      </c>
      <c r="Z24" s="57">
        <f t="shared" si="4"/>
        <v>206</v>
      </c>
      <c r="AA24" s="75">
        <f t="shared" si="5"/>
        <v>0.69594594594594594</v>
      </c>
    </row>
    <row r="25" spans="1:27" x14ac:dyDescent="0.25">
      <c r="A25" s="36"/>
      <c r="B25" s="38">
        <v>1</v>
      </c>
      <c r="C25" s="38">
        <v>2</v>
      </c>
      <c r="D25" s="38">
        <v>3</v>
      </c>
      <c r="E25" s="38">
        <v>4</v>
      </c>
      <c r="F25" s="38">
        <v>5</v>
      </c>
      <c r="G25" s="38">
        <v>6</v>
      </c>
      <c r="H25" s="38">
        <v>7</v>
      </c>
      <c r="I25" s="38">
        <v>8</v>
      </c>
      <c r="J25" s="38">
        <v>9</v>
      </c>
      <c r="K25" s="38">
        <v>10</v>
      </c>
      <c r="L25" s="38">
        <v>11</v>
      </c>
      <c r="M25" s="38">
        <v>12</v>
      </c>
      <c r="N25" s="36"/>
      <c r="O25" s="78" t="s">
        <v>86</v>
      </c>
      <c r="P25" s="56">
        <v>1460</v>
      </c>
      <c r="Q25" s="56">
        <v>2675</v>
      </c>
      <c r="R25" s="57">
        <f t="shared" si="0"/>
        <v>2067.5</v>
      </c>
      <c r="S25" s="75">
        <f t="shared" si="1"/>
        <v>6.9847972972972974</v>
      </c>
      <c r="T25" s="85">
        <v>677</v>
      </c>
      <c r="U25" s="56">
        <v>541</v>
      </c>
      <c r="V25" s="57">
        <f t="shared" si="2"/>
        <v>609</v>
      </c>
      <c r="W25" s="73">
        <f t="shared" si="3"/>
        <v>2.0574324324324325</v>
      </c>
      <c r="X25" s="53">
        <v>371</v>
      </c>
      <c r="Y25" s="56">
        <v>285</v>
      </c>
      <c r="Z25" s="57">
        <f t="shared" si="4"/>
        <v>328</v>
      </c>
      <c r="AA25" s="75">
        <f t="shared" si="5"/>
        <v>1.1081081081081081</v>
      </c>
    </row>
    <row r="26" spans="1:27" x14ac:dyDescent="0.25">
      <c r="A26" s="38" t="s">
        <v>11</v>
      </c>
      <c r="B26" s="175" t="s">
        <v>58</v>
      </c>
      <c r="C26" s="176"/>
      <c r="D26" s="176"/>
      <c r="E26" s="176"/>
      <c r="F26" s="176"/>
      <c r="G26" s="176"/>
      <c r="H26" s="175" t="s">
        <v>83</v>
      </c>
      <c r="I26" s="176"/>
      <c r="J26" s="176"/>
      <c r="K26" s="176"/>
      <c r="L26" s="176"/>
      <c r="M26" s="178"/>
      <c r="N26" s="36"/>
      <c r="O26" s="78" t="s">
        <v>87</v>
      </c>
      <c r="P26" s="56">
        <v>9786</v>
      </c>
      <c r="Q26" s="56">
        <v>13116</v>
      </c>
      <c r="R26" s="57">
        <f t="shared" si="0"/>
        <v>11451</v>
      </c>
      <c r="S26" s="75">
        <f t="shared" si="1"/>
        <v>38.685810810810814</v>
      </c>
      <c r="T26" s="85">
        <v>3935</v>
      </c>
      <c r="U26" s="56">
        <v>4725</v>
      </c>
      <c r="V26" s="57">
        <f t="shared" si="2"/>
        <v>4330</v>
      </c>
      <c r="W26" s="73">
        <f t="shared" si="3"/>
        <v>14.628378378378379</v>
      </c>
      <c r="X26" s="53">
        <v>3288</v>
      </c>
      <c r="Y26" s="56">
        <v>258</v>
      </c>
      <c r="Z26" s="57">
        <f t="shared" si="4"/>
        <v>1773</v>
      </c>
      <c r="AA26" s="75">
        <f t="shared" si="5"/>
        <v>5.9898648648648649</v>
      </c>
    </row>
    <row r="27" spans="1:27" ht="15.75" thickBot="1" x14ac:dyDescent="0.3">
      <c r="A27" s="38" t="s">
        <v>12</v>
      </c>
      <c r="B27" s="175" t="s">
        <v>76</v>
      </c>
      <c r="C27" s="176"/>
      <c r="D27" s="176"/>
      <c r="E27" s="176"/>
      <c r="F27" s="176"/>
      <c r="G27" s="176"/>
      <c r="H27" s="175" t="s">
        <v>84</v>
      </c>
      <c r="I27" s="176"/>
      <c r="J27" s="176"/>
      <c r="K27" s="176"/>
      <c r="L27" s="176"/>
      <c r="M27" s="178"/>
      <c r="N27" s="36"/>
      <c r="O27" s="80" t="s">
        <v>88</v>
      </c>
      <c r="P27" s="69">
        <v>1877</v>
      </c>
      <c r="Q27" s="69">
        <v>2413</v>
      </c>
      <c r="R27" s="70">
        <f t="shared" si="0"/>
        <v>2145</v>
      </c>
      <c r="S27" s="76">
        <f t="shared" si="1"/>
        <v>7.2466216216216219</v>
      </c>
      <c r="T27" s="41">
        <v>854</v>
      </c>
      <c r="U27" s="69">
        <v>710</v>
      </c>
      <c r="V27" s="70">
        <f t="shared" si="2"/>
        <v>782</v>
      </c>
      <c r="W27" s="74">
        <f t="shared" si="3"/>
        <v>2.6418918918918921</v>
      </c>
      <c r="X27" s="71">
        <v>974</v>
      </c>
      <c r="Y27" s="69">
        <v>316</v>
      </c>
      <c r="Z27" s="70">
        <f t="shared" si="4"/>
        <v>645</v>
      </c>
      <c r="AA27" s="76">
        <f t="shared" si="5"/>
        <v>2.1790540540540539</v>
      </c>
    </row>
    <row r="28" spans="1:27" x14ac:dyDescent="0.25">
      <c r="A28" s="38" t="s">
        <v>13</v>
      </c>
      <c r="B28" s="175" t="s">
        <v>77</v>
      </c>
      <c r="C28" s="176"/>
      <c r="D28" s="176"/>
      <c r="E28" s="176"/>
      <c r="F28" s="176"/>
      <c r="G28" s="176"/>
      <c r="H28" s="175" t="s">
        <v>85</v>
      </c>
      <c r="I28" s="176"/>
      <c r="J28" s="176"/>
      <c r="K28" s="176"/>
      <c r="L28" s="176"/>
      <c r="M28" s="178"/>
      <c r="N28" s="36"/>
      <c r="O28" s="77" t="s">
        <v>33</v>
      </c>
      <c r="P28" s="63">
        <v>228</v>
      </c>
      <c r="Q28" s="63">
        <v>364</v>
      </c>
      <c r="R28" s="64">
        <f t="shared" si="0"/>
        <v>296</v>
      </c>
      <c r="S28" s="82">
        <f t="shared" si="1"/>
        <v>1</v>
      </c>
      <c r="T28" s="86"/>
      <c r="U28" s="51"/>
      <c r="V28" s="51"/>
      <c r="W28" s="88"/>
      <c r="X28" s="62"/>
      <c r="Y28" s="51"/>
      <c r="Z28" s="51"/>
      <c r="AA28" s="52"/>
    </row>
    <row r="29" spans="1:27" ht="15.75" thickBot="1" x14ac:dyDescent="0.3">
      <c r="A29" s="38" t="s">
        <v>14</v>
      </c>
      <c r="B29" s="175" t="s">
        <v>78</v>
      </c>
      <c r="C29" s="176"/>
      <c r="D29" s="176"/>
      <c r="E29" s="176"/>
      <c r="F29" s="176"/>
      <c r="G29" s="176"/>
      <c r="H29" s="175" t="s">
        <v>86</v>
      </c>
      <c r="I29" s="176"/>
      <c r="J29" s="176"/>
      <c r="K29" s="176"/>
      <c r="L29" s="176"/>
      <c r="M29" s="178"/>
      <c r="N29" s="36"/>
      <c r="O29" s="67" t="s">
        <v>89</v>
      </c>
      <c r="P29" s="65">
        <v>240</v>
      </c>
      <c r="Q29" s="65">
        <v>266</v>
      </c>
      <c r="R29" s="66">
        <f t="shared" si="0"/>
        <v>253</v>
      </c>
      <c r="S29" s="87">
        <f t="shared" si="1"/>
        <v>0.85472972972972971</v>
      </c>
      <c r="T29" s="55"/>
      <c r="U29" s="48"/>
      <c r="V29" s="48"/>
      <c r="W29" s="89"/>
      <c r="X29" s="54"/>
      <c r="Y29" s="48"/>
      <c r="Z29" s="48"/>
      <c r="AA29" s="49"/>
    </row>
    <row r="30" spans="1:27" x14ac:dyDescent="0.25">
      <c r="A30" s="38" t="s">
        <v>15</v>
      </c>
      <c r="B30" s="175" t="s">
        <v>79</v>
      </c>
      <c r="C30" s="176"/>
      <c r="D30" s="176"/>
      <c r="E30" s="176"/>
      <c r="F30" s="176"/>
      <c r="G30" s="176"/>
      <c r="H30" s="175" t="s">
        <v>87</v>
      </c>
      <c r="I30" s="176"/>
      <c r="J30" s="176"/>
      <c r="K30" s="176"/>
      <c r="L30" s="176"/>
      <c r="M30" s="178"/>
      <c r="N30" s="36"/>
      <c r="O30" s="36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36"/>
      <c r="AA30" s="36"/>
    </row>
    <row r="31" spans="1:27" x14ac:dyDescent="0.25">
      <c r="A31" s="38" t="s">
        <v>16</v>
      </c>
      <c r="B31" s="175" t="s">
        <v>80</v>
      </c>
      <c r="C31" s="176"/>
      <c r="D31" s="176"/>
      <c r="E31" s="176"/>
      <c r="F31" s="176"/>
      <c r="G31" s="176"/>
      <c r="H31" s="175" t="s">
        <v>88</v>
      </c>
      <c r="I31" s="176"/>
      <c r="J31" s="176"/>
      <c r="K31" s="176"/>
      <c r="L31" s="176"/>
      <c r="M31" s="178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5">
      <c r="A32" s="38" t="s">
        <v>17</v>
      </c>
      <c r="B32" s="175" t="s">
        <v>81</v>
      </c>
      <c r="C32" s="176"/>
      <c r="D32" s="176"/>
      <c r="E32" s="176"/>
      <c r="F32" s="176"/>
      <c r="G32" s="176"/>
      <c r="H32" s="157" t="s">
        <v>33</v>
      </c>
      <c r="I32" s="158"/>
      <c r="J32" s="158" t="s">
        <v>89</v>
      </c>
      <c r="K32" s="158"/>
      <c r="L32" s="60"/>
      <c r="M32" s="61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13" x14ac:dyDescent="0.25">
      <c r="A33" s="38" t="s">
        <v>18</v>
      </c>
      <c r="B33" s="157" t="s">
        <v>82</v>
      </c>
      <c r="C33" s="158"/>
      <c r="D33" s="158"/>
      <c r="E33" s="158"/>
      <c r="F33" s="158"/>
      <c r="G33" s="158"/>
      <c r="H33" s="58"/>
      <c r="I33" s="58"/>
      <c r="J33" s="58"/>
      <c r="K33" s="58"/>
      <c r="L33" s="58"/>
      <c r="M33" s="59"/>
    </row>
  </sheetData>
  <mergeCells count="25">
    <mergeCell ref="X12:AA12"/>
    <mergeCell ref="H27:M27"/>
    <mergeCell ref="H28:M28"/>
    <mergeCell ref="H30:M30"/>
    <mergeCell ref="J32:K32"/>
    <mergeCell ref="P12:S12"/>
    <mergeCell ref="H29:M29"/>
    <mergeCell ref="H31:M31"/>
    <mergeCell ref="H32:I32"/>
    <mergeCell ref="B31:G31"/>
    <mergeCell ref="B32:G32"/>
    <mergeCell ref="T12:W12"/>
    <mergeCell ref="B33:G33"/>
    <mergeCell ref="H26:M26"/>
    <mergeCell ref="B24:C24"/>
    <mergeCell ref="D24:E24"/>
    <mergeCell ref="F24:G24"/>
    <mergeCell ref="H24:I24"/>
    <mergeCell ref="J24:K24"/>
    <mergeCell ref="L24:M24"/>
    <mergeCell ref="B26:G26"/>
    <mergeCell ref="B27:G27"/>
    <mergeCell ref="B28:G28"/>
    <mergeCell ref="B29:G29"/>
    <mergeCell ref="B30:G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4"/>
  <sheetViews>
    <sheetView topLeftCell="K14" workbookViewId="0">
      <selection activeCell="O23" sqref="O23:AA34"/>
    </sheetView>
  </sheetViews>
  <sheetFormatPr defaultRowHeight="15" x14ac:dyDescent="0.25"/>
  <sheetData>
    <row r="3" spans="1:13" x14ac:dyDescent="0.25">
      <c r="A3" s="92" t="s">
        <v>0</v>
      </c>
      <c r="B3" s="91"/>
      <c r="C3" s="91"/>
      <c r="D3" s="92" t="s">
        <v>1</v>
      </c>
      <c r="E3" s="91"/>
      <c r="F3" s="91"/>
      <c r="G3" s="91"/>
      <c r="H3" s="91"/>
      <c r="I3" s="91"/>
      <c r="J3" s="91"/>
      <c r="K3" s="92" t="s">
        <v>90</v>
      </c>
      <c r="L3" s="91"/>
      <c r="M3" s="91"/>
    </row>
    <row r="4" spans="1:13" x14ac:dyDescent="0.25">
      <c r="A4" s="92" t="s">
        <v>3</v>
      </c>
      <c r="B4" s="91"/>
      <c r="C4" s="91"/>
      <c r="D4" s="91"/>
      <c r="E4" s="91"/>
      <c r="F4" s="91"/>
      <c r="G4" s="91"/>
      <c r="H4" s="91"/>
      <c r="I4" s="92" t="s">
        <v>66</v>
      </c>
      <c r="J4" s="91"/>
      <c r="K4" s="92" t="s">
        <v>91</v>
      </c>
      <c r="L4" s="91"/>
      <c r="M4" s="91"/>
    </row>
    <row r="5" spans="1:13" x14ac:dyDescent="0.25">
      <c r="A5" s="92" t="s">
        <v>92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25">
      <c r="A6" s="92" t="s">
        <v>93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x14ac:dyDescent="0.25">
      <c r="A7" s="92" t="s">
        <v>94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5">
      <c r="A8" s="92" t="s">
        <v>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12" spans="1:13" x14ac:dyDescent="0.25">
      <c r="A12" s="91"/>
      <c r="B12" s="91" t="s">
        <v>10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1:13" x14ac:dyDescent="0.25">
      <c r="A13" s="91"/>
      <c r="B13" s="93">
        <v>1</v>
      </c>
      <c r="C13" s="93">
        <v>2</v>
      </c>
      <c r="D13" s="93">
        <v>3</v>
      </c>
      <c r="E13" s="93">
        <v>4</v>
      </c>
      <c r="F13" s="93">
        <v>5</v>
      </c>
      <c r="G13" s="93">
        <v>6</v>
      </c>
      <c r="H13" s="93">
        <v>7</v>
      </c>
      <c r="I13" s="93">
        <v>8</v>
      </c>
      <c r="J13" s="93">
        <v>9</v>
      </c>
      <c r="K13" s="93">
        <v>10</v>
      </c>
      <c r="L13" s="93">
        <v>11</v>
      </c>
      <c r="M13" s="93">
        <v>12</v>
      </c>
    </row>
    <row r="14" spans="1:13" x14ac:dyDescent="0.25">
      <c r="A14" s="93" t="s">
        <v>11</v>
      </c>
      <c r="B14" s="94"/>
      <c r="C14" s="95"/>
      <c r="D14" s="95"/>
      <c r="E14" s="95"/>
      <c r="F14" s="95">
        <v>5190</v>
      </c>
      <c r="G14" s="95">
        <v>2926</v>
      </c>
      <c r="H14" s="95">
        <v>1046</v>
      </c>
      <c r="I14" s="95">
        <v>1180</v>
      </c>
      <c r="J14" s="95">
        <v>181</v>
      </c>
      <c r="K14" s="95">
        <v>183</v>
      </c>
      <c r="L14" s="95">
        <v>181</v>
      </c>
      <c r="M14" s="96">
        <v>204</v>
      </c>
    </row>
    <row r="15" spans="1:13" x14ac:dyDescent="0.25">
      <c r="A15" s="93" t="s">
        <v>12</v>
      </c>
      <c r="B15" s="97"/>
      <c r="C15" s="98"/>
      <c r="D15" s="98"/>
      <c r="E15" s="98"/>
      <c r="F15" s="98">
        <v>34514</v>
      </c>
      <c r="G15" s="98">
        <v>31469</v>
      </c>
      <c r="H15" s="98">
        <v>2353</v>
      </c>
      <c r="I15" s="98">
        <v>2086</v>
      </c>
      <c r="J15" s="98">
        <v>224</v>
      </c>
      <c r="K15" s="98">
        <v>225</v>
      </c>
      <c r="L15" s="98">
        <v>187</v>
      </c>
      <c r="M15" s="99">
        <v>200</v>
      </c>
    </row>
    <row r="16" spans="1:13" x14ac:dyDescent="0.25">
      <c r="A16" s="93" t="s">
        <v>13</v>
      </c>
      <c r="B16" s="97"/>
      <c r="C16" s="98"/>
      <c r="D16" s="98"/>
      <c r="E16" s="98"/>
      <c r="F16" s="98">
        <v>16937</v>
      </c>
      <c r="G16" s="98">
        <v>21495</v>
      </c>
      <c r="H16" s="98">
        <v>1947</v>
      </c>
      <c r="I16" s="98">
        <v>1834</v>
      </c>
      <c r="J16" s="98">
        <v>196</v>
      </c>
      <c r="K16" s="98">
        <v>228</v>
      </c>
      <c r="L16" s="98"/>
      <c r="M16" s="99"/>
    </row>
    <row r="17" spans="1:27" x14ac:dyDescent="0.25">
      <c r="A17" s="93" t="s">
        <v>14</v>
      </c>
      <c r="B17" s="97"/>
      <c r="C17" s="98"/>
      <c r="D17" s="98"/>
      <c r="E17" s="98"/>
      <c r="F17" s="98">
        <v>18778</v>
      </c>
      <c r="G17" s="98">
        <v>11618</v>
      </c>
      <c r="H17" s="98">
        <v>1556</v>
      </c>
      <c r="I17" s="98">
        <v>1917</v>
      </c>
      <c r="J17" s="98">
        <v>422</v>
      </c>
      <c r="K17" s="98">
        <v>258</v>
      </c>
      <c r="L17" s="98"/>
      <c r="M17" s="99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</row>
    <row r="18" spans="1:27" x14ac:dyDescent="0.25">
      <c r="A18" s="93" t="s">
        <v>15</v>
      </c>
      <c r="B18" s="97"/>
      <c r="C18" s="98"/>
      <c r="D18" s="98"/>
      <c r="E18" s="98"/>
      <c r="F18" s="98">
        <v>4660</v>
      </c>
      <c r="G18" s="98">
        <v>4151</v>
      </c>
      <c r="H18" s="98">
        <v>274</v>
      </c>
      <c r="I18" s="98">
        <v>259</v>
      </c>
      <c r="J18" s="98">
        <v>277</v>
      </c>
      <c r="K18" s="98">
        <v>264</v>
      </c>
      <c r="L18" s="98"/>
      <c r="M18" s="99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</row>
    <row r="19" spans="1:27" x14ac:dyDescent="0.25">
      <c r="A19" s="93" t="s">
        <v>16</v>
      </c>
      <c r="B19" s="97"/>
      <c r="C19" s="98"/>
      <c r="D19" s="98"/>
      <c r="E19" s="98"/>
      <c r="F19" s="98">
        <v>7728</v>
      </c>
      <c r="G19" s="98">
        <v>3949</v>
      </c>
      <c r="H19" s="98">
        <v>381</v>
      </c>
      <c r="I19" s="98">
        <v>435</v>
      </c>
      <c r="J19" s="98">
        <v>205</v>
      </c>
      <c r="K19" s="98">
        <v>215</v>
      </c>
      <c r="L19" s="98"/>
      <c r="M19" s="99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</row>
    <row r="20" spans="1:27" x14ac:dyDescent="0.25">
      <c r="A20" s="93" t="s">
        <v>17</v>
      </c>
      <c r="B20" s="97"/>
      <c r="C20" s="98"/>
      <c r="D20" s="98"/>
      <c r="E20" s="98"/>
      <c r="F20" s="98">
        <v>20903</v>
      </c>
      <c r="G20" s="98">
        <v>14356</v>
      </c>
      <c r="H20" s="98">
        <v>1221</v>
      </c>
      <c r="I20" s="98">
        <v>2553</v>
      </c>
      <c r="J20" s="98">
        <v>227</v>
      </c>
      <c r="K20" s="98">
        <v>247</v>
      </c>
      <c r="L20" s="98"/>
      <c r="M20" s="99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</row>
    <row r="21" spans="1:27" x14ac:dyDescent="0.25">
      <c r="A21" s="93" t="s">
        <v>18</v>
      </c>
      <c r="B21" s="100"/>
      <c r="C21" s="101"/>
      <c r="D21" s="101"/>
      <c r="E21" s="101"/>
      <c r="F21" s="101">
        <v>6823</v>
      </c>
      <c r="G21" s="101">
        <v>3759</v>
      </c>
      <c r="H21" s="101">
        <v>604</v>
      </c>
      <c r="I21" s="101">
        <v>342</v>
      </c>
      <c r="J21" s="101">
        <v>219</v>
      </c>
      <c r="K21" s="101">
        <v>265</v>
      </c>
      <c r="L21" s="101"/>
      <c r="M21" s="102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15.75" thickBot="1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x14ac:dyDescent="0.25">
      <c r="A23" s="91"/>
      <c r="B23" s="91"/>
      <c r="C23" s="91"/>
      <c r="D23" s="91"/>
      <c r="E23" s="91"/>
      <c r="F23" s="157" t="s">
        <v>41</v>
      </c>
      <c r="G23" s="158"/>
      <c r="H23" s="157" t="s">
        <v>42</v>
      </c>
      <c r="I23" s="159"/>
      <c r="J23" s="158" t="s">
        <v>71</v>
      </c>
      <c r="K23" s="158"/>
      <c r="L23" s="91"/>
      <c r="M23" s="91"/>
      <c r="N23" s="91"/>
      <c r="O23" s="120"/>
      <c r="P23" s="177" t="s">
        <v>41</v>
      </c>
      <c r="Q23" s="177"/>
      <c r="R23" s="177"/>
      <c r="S23" s="177"/>
      <c r="T23" s="177" t="s">
        <v>42</v>
      </c>
      <c r="U23" s="177"/>
      <c r="V23" s="177"/>
      <c r="W23" s="177"/>
      <c r="X23" s="177" t="s">
        <v>71</v>
      </c>
      <c r="Y23" s="177"/>
      <c r="Z23" s="177"/>
      <c r="AA23" s="180"/>
    </row>
    <row r="24" spans="1:27" ht="15.75" thickBot="1" x14ac:dyDescent="0.3">
      <c r="A24" s="91"/>
      <c r="B24" s="93">
        <v>1</v>
      </c>
      <c r="C24" s="93">
        <v>2</v>
      </c>
      <c r="D24" s="93">
        <v>3</v>
      </c>
      <c r="E24" s="93">
        <v>4</v>
      </c>
      <c r="F24" s="93">
        <v>5</v>
      </c>
      <c r="G24" s="93">
        <v>6</v>
      </c>
      <c r="H24" s="93">
        <v>7</v>
      </c>
      <c r="I24" s="93">
        <v>8</v>
      </c>
      <c r="J24" s="93">
        <v>9</v>
      </c>
      <c r="K24" s="93">
        <v>10</v>
      </c>
      <c r="L24" s="93">
        <v>11</v>
      </c>
      <c r="M24" s="93">
        <v>12</v>
      </c>
      <c r="N24" s="91"/>
      <c r="O24" s="127"/>
      <c r="P24" s="35" t="s">
        <v>72</v>
      </c>
      <c r="Q24" s="35" t="s">
        <v>73</v>
      </c>
      <c r="R24" s="35" t="s">
        <v>74</v>
      </c>
      <c r="S24" s="35" t="s">
        <v>95</v>
      </c>
      <c r="T24" s="35" t="s">
        <v>72</v>
      </c>
      <c r="U24" s="35" t="s">
        <v>73</v>
      </c>
      <c r="V24" s="35" t="s">
        <v>74</v>
      </c>
      <c r="W24" s="35" t="s">
        <v>95</v>
      </c>
      <c r="X24" s="35" t="s">
        <v>72</v>
      </c>
      <c r="Y24" s="35" t="s">
        <v>73</v>
      </c>
      <c r="Z24" s="35" t="s">
        <v>74</v>
      </c>
      <c r="AA24" s="81" t="s">
        <v>95</v>
      </c>
    </row>
    <row r="25" spans="1:27" x14ac:dyDescent="0.25">
      <c r="A25" s="93" t="s">
        <v>11</v>
      </c>
      <c r="B25" s="112"/>
      <c r="C25" s="113"/>
      <c r="D25" s="113"/>
      <c r="E25" s="113"/>
      <c r="F25" s="157" t="s">
        <v>96</v>
      </c>
      <c r="G25" s="158"/>
      <c r="H25" s="158"/>
      <c r="I25" s="158"/>
      <c r="J25" s="158"/>
      <c r="K25" s="159"/>
      <c r="L25" s="175" t="s">
        <v>33</v>
      </c>
      <c r="M25" s="178"/>
      <c r="N25" s="91"/>
      <c r="O25" s="133" t="s">
        <v>96</v>
      </c>
      <c r="P25" s="121">
        <v>5190</v>
      </c>
      <c r="Q25" s="121">
        <v>2926</v>
      </c>
      <c r="R25" s="122">
        <f>AVERAGE(P25:Q25)</f>
        <v>4058</v>
      </c>
      <c r="S25" s="135">
        <f>R25/$R$33</f>
        <v>21.080519480519481</v>
      </c>
      <c r="T25" s="90">
        <v>1046</v>
      </c>
      <c r="U25" s="121">
        <v>1180</v>
      </c>
      <c r="V25" s="122">
        <f>AVERAGE(T25:U25)</f>
        <v>1113</v>
      </c>
      <c r="W25" s="131">
        <f>V25/$R$33</f>
        <v>5.7818181818181822</v>
      </c>
      <c r="X25" s="84">
        <v>181</v>
      </c>
      <c r="Y25" s="121">
        <v>183</v>
      </c>
      <c r="Z25" s="122">
        <f>AVERAGE(X25:Y25)</f>
        <v>182</v>
      </c>
      <c r="AA25" s="131">
        <f>Z25/$R$33</f>
        <v>0.94545454545454544</v>
      </c>
    </row>
    <row r="26" spans="1:27" x14ac:dyDescent="0.25">
      <c r="A26" s="93" t="s">
        <v>12</v>
      </c>
      <c r="B26" s="111"/>
      <c r="C26" s="105"/>
      <c r="D26" s="105"/>
      <c r="E26" s="105"/>
      <c r="F26" s="157" t="s">
        <v>97</v>
      </c>
      <c r="G26" s="158"/>
      <c r="H26" s="158"/>
      <c r="I26" s="158"/>
      <c r="J26" s="158"/>
      <c r="K26" s="159"/>
      <c r="L26" s="157" t="s">
        <v>89</v>
      </c>
      <c r="M26" s="159"/>
      <c r="N26" s="91"/>
      <c r="O26" s="134" t="s">
        <v>97</v>
      </c>
      <c r="P26" s="118">
        <v>34514</v>
      </c>
      <c r="Q26" s="118">
        <v>31469</v>
      </c>
      <c r="R26" s="119">
        <f t="shared" ref="R26:R34" si="0">AVERAGE(P26:Q26)</f>
        <v>32991.5</v>
      </c>
      <c r="S26" s="136">
        <f t="shared" ref="S26:S34" si="1">R26/$R$33</f>
        <v>171.38441558441559</v>
      </c>
      <c r="T26" s="108">
        <v>2353</v>
      </c>
      <c r="U26" s="118">
        <v>2086</v>
      </c>
      <c r="V26" s="119">
        <f t="shared" ref="V26:V32" si="2">AVERAGE(T26:U26)</f>
        <v>2219.5</v>
      </c>
      <c r="W26" s="132">
        <f t="shared" ref="W26:W32" si="3">V26/$R$33</f>
        <v>11.52987012987013</v>
      </c>
      <c r="X26" s="85">
        <v>224</v>
      </c>
      <c r="Y26" s="118">
        <v>225</v>
      </c>
      <c r="Z26" s="119">
        <f t="shared" ref="Z26:Z32" si="4">AVERAGE(X26:Y26)</f>
        <v>224.5</v>
      </c>
      <c r="AA26" s="132">
        <f t="shared" ref="AA26:AA32" si="5">Z26/$R$33</f>
        <v>1.1662337662337663</v>
      </c>
    </row>
    <row r="27" spans="1:27" x14ac:dyDescent="0.25">
      <c r="A27" s="93" t="s">
        <v>13</v>
      </c>
      <c r="B27" s="111"/>
      <c r="C27" s="105"/>
      <c r="D27" s="105"/>
      <c r="E27" s="105"/>
      <c r="F27" s="157" t="s">
        <v>98</v>
      </c>
      <c r="G27" s="158"/>
      <c r="H27" s="158"/>
      <c r="I27" s="158"/>
      <c r="J27" s="158"/>
      <c r="K27" s="159"/>
      <c r="L27" s="105"/>
      <c r="M27" s="114"/>
      <c r="N27" s="91"/>
      <c r="O27" s="134" t="s">
        <v>98</v>
      </c>
      <c r="P27" s="118">
        <v>16937</v>
      </c>
      <c r="Q27" s="118">
        <v>21495</v>
      </c>
      <c r="R27" s="119">
        <f t="shared" si="0"/>
        <v>19216</v>
      </c>
      <c r="S27" s="136">
        <f t="shared" si="1"/>
        <v>99.823376623376618</v>
      </c>
      <c r="T27" s="108">
        <v>1947</v>
      </c>
      <c r="U27" s="118">
        <v>1834</v>
      </c>
      <c r="V27" s="119">
        <f t="shared" si="2"/>
        <v>1890.5</v>
      </c>
      <c r="W27" s="132">
        <f t="shared" si="3"/>
        <v>9.8207792207792206</v>
      </c>
      <c r="X27" s="85">
        <v>196</v>
      </c>
      <c r="Y27" s="118">
        <v>228</v>
      </c>
      <c r="Z27" s="119">
        <f t="shared" si="4"/>
        <v>212</v>
      </c>
      <c r="AA27" s="132">
        <f t="shared" si="5"/>
        <v>1.1012987012987012</v>
      </c>
    </row>
    <row r="28" spans="1:27" x14ac:dyDescent="0.25">
      <c r="A28" s="93" t="s">
        <v>14</v>
      </c>
      <c r="B28" s="111"/>
      <c r="C28" s="105"/>
      <c r="D28" s="105"/>
      <c r="E28" s="105"/>
      <c r="F28" s="157" t="s">
        <v>99</v>
      </c>
      <c r="G28" s="158"/>
      <c r="H28" s="158"/>
      <c r="I28" s="158"/>
      <c r="J28" s="158"/>
      <c r="K28" s="159"/>
      <c r="L28" s="105"/>
      <c r="M28" s="114"/>
      <c r="N28" s="91"/>
      <c r="O28" s="134" t="s">
        <v>99</v>
      </c>
      <c r="P28" s="118">
        <v>18778</v>
      </c>
      <c r="Q28" s="118">
        <v>11618</v>
      </c>
      <c r="R28" s="119">
        <f t="shared" si="0"/>
        <v>15198</v>
      </c>
      <c r="S28" s="136">
        <f t="shared" si="1"/>
        <v>78.950649350649357</v>
      </c>
      <c r="T28" s="108">
        <v>1556</v>
      </c>
      <c r="U28" s="118">
        <v>1917</v>
      </c>
      <c r="V28" s="119">
        <f t="shared" si="2"/>
        <v>1736.5</v>
      </c>
      <c r="W28" s="132">
        <f t="shared" si="3"/>
        <v>9.0207792207792199</v>
      </c>
      <c r="X28" s="85">
        <v>422</v>
      </c>
      <c r="Y28" s="118">
        <v>258</v>
      </c>
      <c r="Z28" s="119">
        <f t="shared" si="4"/>
        <v>340</v>
      </c>
      <c r="AA28" s="132">
        <f t="shared" si="5"/>
        <v>1.7662337662337662</v>
      </c>
    </row>
    <row r="29" spans="1:27" x14ac:dyDescent="0.25">
      <c r="A29" s="93" t="s">
        <v>15</v>
      </c>
      <c r="B29" s="111"/>
      <c r="C29" s="105"/>
      <c r="D29" s="105"/>
      <c r="E29" s="105"/>
      <c r="F29" s="157" t="s">
        <v>100</v>
      </c>
      <c r="G29" s="158"/>
      <c r="H29" s="158"/>
      <c r="I29" s="158"/>
      <c r="J29" s="158"/>
      <c r="K29" s="159"/>
      <c r="L29" s="105"/>
      <c r="M29" s="114"/>
      <c r="N29" s="91"/>
      <c r="O29" s="134" t="s">
        <v>100</v>
      </c>
      <c r="P29" s="118">
        <v>4660</v>
      </c>
      <c r="Q29" s="118">
        <v>4151</v>
      </c>
      <c r="R29" s="119">
        <f t="shared" si="0"/>
        <v>4405.5</v>
      </c>
      <c r="S29" s="136">
        <f t="shared" si="1"/>
        <v>22.885714285714286</v>
      </c>
      <c r="T29" s="108">
        <v>274</v>
      </c>
      <c r="U29" s="118">
        <v>259</v>
      </c>
      <c r="V29" s="119">
        <f t="shared" si="2"/>
        <v>266.5</v>
      </c>
      <c r="W29" s="132">
        <f t="shared" si="3"/>
        <v>1.3844155844155843</v>
      </c>
      <c r="X29" s="85">
        <v>277</v>
      </c>
      <c r="Y29" s="118">
        <v>264</v>
      </c>
      <c r="Z29" s="119">
        <f t="shared" si="4"/>
        <v>270.5</v>
      </c>
      <c r="AA29" s="132">
        <f t="shared" si="5"/>
        <v>1.4051948051948051</v>
      </c>
    </row>
    <row r="30" spans="1:27" x14ac:dyDescent="0.25">
      <c r="A30" s="93" t="s">
        <v>16</v>
      </c>
      <c r="B30" s="111"/>
      <c r="C30" s="105"/>
      <c r="D30" s="105"/>
      <c r="E30" s="105"/>
      <c r="F30" s="157" t="s">
        <v>101</v>
      </c>
      <c r="G30" s="158"/>
      <c r="H30" s="158"/>
      <c r="I30" s="158"/>
      <c r="J30" s="158"/>
      <c r="K30" s="159"/>
      <c r="L30" s="105"/>
      <c r="M30" s="114"/>
      <c r="N30" s="91"/>
      <c r="O30" s="134" t="s">
        <v>101</v>
      </c>
      <c r="P30" s="118">
        <v>7728</v>
      </c>
      <c r="Q30" s="118">
        <v>3949</v>
      </c>
      <c r="R30" s="119">
        <f t="shared" si="0"/>
        <v>5838.5</v>
      </c>
      <c r="S30" s="136">
        <f t="shared" si="1"/>
        <v>30.32987012987013</v>
      </c>
      <c r="T30" s="108">
        <v>381</v>
      </c>
      <c r="U30" s="118">
        <v>435</v>
      </c>
      <c r="V30" s="119">
        <f t="shared" si="2"/>
        <v>408</v>
      </c>
      <c r="W30" s="132">
        <f t="shared" si="3"/>
        <v>2.1194805194805193</v>
      </c>
      <c r="X30" s="85">
        <v>205</v>
      </c>
      <c r="Y30" s="118">
        <v>215</v>
      </c>
      <c r="Z30" s="119">
        <f t="shared" si="4"/>
        <v>210</v>
      </c>
      <c r="AA30" s="132">
        <f t="shared" si="5"/>
        <v>1.0909090909090908</v>
      </c>
    </row>
    <row r="31" spans="1:27" x14ac:dyDescent="0.25">
      <c r="A31" s="93" t="s">
        <v>17</v>
      </c>
      <c r="B31" s="111"/>
      <c r="C31" s="105"/>
      <c r="D31" s="105"/>
      <c r="E31" s="105"/>
      <c r="F31" s="157" t="s">
        <v>102</v>
      </c>
      <c r="G31" s="158"/>
      <c r="H31" s="158"/>
      <c r="I31" s="158"/>
      <c r="J31" s="158"/>
      <c r="K31" s="159"/>
      <c r="L31" s="105"/>
      <c r="M31" s="114"/>
      <c r="N31" s="91"/>
      <c r="O31" s="134" t="s">
        <v>102</v>
      </c>
      <c r="P31" s="118">
        <v>20903</v>
      </c>
      <c r="Q31" s="118">
        <v>14356</v>
      </c>
      <c r="R31" s="119">
        <f t="shared" si="0"/>
        <v>17629.5</v>
      </c>
      <c r="S31" s="136">
        <f t="shared" si="1"/>
        <v>91.581818181818178</v>
      </c>
      <c r="T31" s="108">
        <v>1221</v>
      </c>
      <c r="U31" s="118">
        <v>2553</v>
      </c>
      <c r="V31" s="119">
        <f t="shared" si="2"/>
        <v>1887</v>
      </c>
      <c r="W31" s="132">
        <f t="shared" si="3"/>
        <v>9.802597402597403</v>
      </c>
      <c r="X31" s="85">
        <v>227</v>
      </c>
      <c r="Y31" s="118">
        <v>247</v>
      </c>
      <c r="Z31" s="119">
        <f t="shared" si="4"/>
        <v>237</v>
      </c>
      <c r="AA31" s="132">
        <f t="shared" si="5"/>
        <v>1.2311688311688311</v>
      </c>
    </row>
    <row r="32" spans="1:27" ht="15.75" thickBot="1" x14ac:dyDescent="0.3">
      <c r="A32" s="93" t="s">
        <v>18</v>
      </c>
      <c r="B32" s="115"/>
      <c r="C32" s="116"/>
      <c r="D32" s="116"/>
      <c r="E32" s="116"/>
      <c r="F32" s="157" t="s">
        <v>103</v>
      </c>
      <c r="G32" s="158"/>
      <c r="H32" s="158"/>
      <c r="I32" s="158"/>
      <c r="J32" s="158"/>
      <c r="K32" s="159"/>
      <c r="L32" s="116"/>
      <c r="M32" s="117"/>
      <c r="N32" s="91"/>
      <c r="O32" s="80" t="s">
        <v>103</v>
      </c>
      <c r="P32" s="128">
        <v>6823</v>
      </c>
      <c r="Q32" s="128">
        <v>3759</v>
      </c>
      <c r="R32" s="129">
        <f t="shared" si="0"/>
        <v>5291</v>
      </c>
      <c r="S32" s="137">
        <f t="shared" si="1"/>
        <v>27.485714285714284</v>
      </c>
      <c r="T32" s="130">
        <v>604</v>
      </c>
      <c r="U32" s="128">
        <v>342</v>
      </c>
      <c r="V32" s="129">
        <f t="shared" si="2"/>
        <v>473</v>
      </c>
      <c r="W32" s="138">
        <f t="shared" si="3"/>
        <v>2.4571428571428573</v>
      </c>
      <c r="X32" s="96">
        <v>219</v>
      </c>
      <c r="Y32" s="128">
        <v>265</v>
      </c>
      <c r="Z32" s="129">
        <f t="shared" si="4"/>
        <v>242</v>
      </c>
      <c r="AA32" s="138">
        <f t="shared" si="5"/>
        <v>1.2571428571428571</v>
      </c>
    </row>
    <row r="33" spans="15:27" x14ac:dyDescent="0.25">
      <c r="O33" s="133" t="s">
        <v>33</v>
      </c>
      <c r="P33" s="121">
        <v>181</v>
      </c>
      <c r="Q33" s="121">
        <v>204</v>
      </c>
      <c r="R33" s="122">
        <f t="shared" si="0"/>
        <v>192.5</v>
      </c>
      <c r="S33" s="135">
        <f t="shared" si="1"/>
        <v>1</v>
      </c>
      <c r="T33" s="120"/>
      <c r="U33" s="106"/>
      <c r="V33" s="106"/>
      <c r="W33" s="107"/>
      <c r="X33" s="86"/>
      <c r="Y33" s="106"/>
      <c r="Z33" s="106"/>
      <c r="AA33" s="107"/>
    </row>
    <row r="34" spans="15:27" ht="15.75" thickBot="1" x14ac:dyDescent="0.3">
      <c r="O34" s="126" t="s">
        <v>89</v>
      </c>
      <c r="P34" s="123">
        <v>187</v>
      </c>
      <c r="Q34" s="123">
        <v>200</v>
      </c>
      <c r="R34" s="124">
        <f t="shared" si="0"/>
        <v>193.5</v>
      </c>
      <c r="S34" s="125">
        <f t="shared" si="1"/>
        <v>1.0051948051948052</v>
      </c>
      <c r="T34" s="109"/>
      <c r="U34" s="103"/>
      <c r="V34" s="103"/>
      <c r="W34" s="104"/>
      <c r="X34" s="110"/>
      <c r="Y34" s="103"/>
      <c r="Z34" s="103"/>
      <c r="AA34" s="104"/>
    </row>
  </sheetData>
  <mergeCells count="16">
    <mergeCell ref="F30:K30"/>
    <mergeCell ref="F31:K31"/>
    <mergeCell ref="F32:K32"/>
    <mergeCell ref="L25:M25"/>
    <mergeCell ref="L26:M26"/>
    <mergeCell ref="F25:K25"/>
    <mergeCell ref="F26:K26"/>
    <mergeCell ref="F27:K27"/>
    <mergeCell ref="P23:S23"/>
    <mergeCell ref="T23:W23"/>
    <mergeCell ref="X23:AA23"/>
    <mergeCell ref="F28:K28"/>
    <mergeCell ref="F29:K29"/>
    <mergeCell ref="F23:G23"/>
    <mergeCell ref="H23:I23"/>
    <mergeCell ref="J23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CRD 236-238</vt:lpstr>
      <vt:lpstr>CRD 240-244</vt:lpstr>
      <vt:lpstr>CRD 245-252</vt:lpstr>
      <vt:lpstr>CRD 253-260</vt:lpstr>
      <vt:lpstr>CRD 261-280</vt:lpstr>
      <vt:lpstr>CRD 278-298</vt:lpstr>
      <vt:lpstr>CRD 298-313</vt:lpstr>
      <vt:lpstr>CRD 314-321</vt:lpstr>
    </vt:vector>
  </TitlesOfParts>
  <Company>Vertex Pharma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2012-03-13T03:55:40Z</dcterms:created>
  <dcterms:modified xsi:type="dcterms:W3CDTF">2012-04-11T08:08:27Z</dcterms:modified>
</cp:coreProperties>
</file>