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 activeTab="1"/>
  </bookViews>
  <sheets>
    <sheet name="End point" sheetId="1" r:id="rId1"/>
    <sheet name="Sheet1" sheetId="2" r:id="rId2"/>
  </sheets>
  <calcPr calcId="124519"/>
</workbook>
</file>

<file path=xl/calcChain.xml><?xml version="1.0" encoding="utf-8"?>
<calcChain xmlns="http://schemas.openxmlformats.org/spreadsheetml/2006/main">
  <c r="T17" i="2"/>
  <c r="T13"/>
  <c r="T14"/>
  <c r="T15"/>
  <c r="T16"/>
  <c r="L30"/>
  <c r="L29"/>
  <c r="L24"/>
  <c r="L25"/>
  <c r="L26"/>
  <c r="L27"/>
  <c r="L28"/>
  <c r="L23"/>
  <c r="S17"/>
  <c r="S16"/>
  <c r="S15"/>
  <c r="S14"/>
  <c r="S13"/>
  <c r="T14" i="1"/>
  <c r="T15"/>
  <c r="T16"/>
  <c r="T17"/>
  <c r="T18"/>
  <c r="T19"/>
  <c r="T13"/>
  <c r="S14"/>
  <c r="S15"/>
  <c r="S16"/>
  <c r="S17"/>
  <c r="S18"/>
  <c r="S19"/>
  <c r="S13"/>
  <c r="O15"/>
  <c r="O16"/>
  <c r="O17"/>
  <c r="O14"/>
</calcChain>
</file>

<file path=xl/sharedStrings.xml><?xml version="1.0" encoding="utf-8"?>
<sst xmlns="http://schemas.openxmlformats.org/spreadsheetml/2006/main" count="50" uniqueCount="31">
  <si>
    <t>User: USER</t>
  </si>
  <si>
    <t>Path: C:\Program Files\BMG\NEPHELOgalaxy\User\Data\</t>
  </si>
  <si>
    <t>Test ID: 379</t>
  </si>
  <si>
    <t>Test Name: SOLUBILITY TEST</t>
  </si>
  <si>
    <t>Date: 5/4/2012</t>
  </si>
  <si>
    <t>Time: 7:17:54 PM</t>
  </si>
  <si>
    <t>ID1: pacltaxel</t>
  </si>
  <si>
    <t>ID2: 100µM_2fold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</si>
  <si>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</si>
  <si>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</si>
  <si>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</si>
  <si>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</si>
  <si>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</si>
  <si>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</si>
  <si>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</si>
  <si>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</si>
  <si>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</si>
  <si>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</si>
  <si>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1% DMSO</t>
  </si>
  <si>
    <t>n1</t>
  </si>
  <si>
    <t>n2</t>
  </si>
  <si>
    <t>n3</t>
  </si>
  <si>
    <t>buffer</t>
  </si>
  <si>
    <t>Avg</t>
  </si>
  <si>
    <t>fold</t>
  </si>
  <si>
    <t>Test ID: 380</t>
  </si>
  <si>
    <t>Date: 5/7/2012</t>
  </si>
  <si>
    <t>Time: 7:18:57 PM</t>
  </si>
  <si>
    <t>ID1: pacltaxel formulated</t>
  </si>
  <si>
    <t>ID2: 7.16µM_10fold</t>
  </si>
  <si>
    <t>1% NSS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</si>
</sst>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1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T20"/>
  <sheetViews>
    <sheetView topLeftCell="B1" workbookViewId="0">
      <selection activeCell="O18" sqref="O18:O19"/>
    </sheetView>
  </sheetViews>
  <sheetFormatPr defaultRowHeight="15"/>
  <cols>
    <col min="1" max="1" width="4.28515625" customWidth="1"/>
    <col min="19" max="19" width="9.5703125" bestFit="1" customWidth="1"/>
    <col min="20" max="20" width="10.5703125" bestFit="1" customWidth="1"/>
  </cols>
  <sheetData>
    <row r="3" spans="1:20">
      <c r="A3" s="1" t="s">
        <v>0</v>
      </c>
      <c r="D3" s="1" t="s">
        <v>1</v>
      </c>
      <c r="K3" s="1" t="s">
        <v>2</v>
      </c>
    </row>
    <row r="4" spans="1:20">
      <c r="A4" s="1" t="s">
        <v>3</v>
      </c>
      <c r="I4" s="1" t="s">
        <v>4</v>
      </c>
      <c r="K4" s="1" t="s">
        <v>5</v>
      </c>
    </row>
    <row r="5" spans="1:20">
      <c r="A5" s="1" t="s">
        <v>6</v>
      </c>
    </row>
    <row r="6" spans="1:20">
      <c r="A6" s="1" t="s">
        <v>7</v>
      </c>
    </row>
    <row r="7" spans="1:20">
      <c r="A7" s="1" t="s">
        <v>8</v>
      </c>
    </row>
    <row r="11" spans="1:20">
      <c r="B11" t="s">
        <v>9</v>
      </c>
    </row>
    <row r="12" spans="1:20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P12" t="s">
        <v>19</v>
      </c>
      <c r="Q12" t="s">
        <v>20</v>
      </c>
      <c r="R12" t="s">
        <v>21</v>
      </c>
      <c r="S12" t="s">
        <v>23</v>
      </c>
      <c r="T12" t="s">
        <v>24</v>
      </c>
    </row>
    <row r="13" spans="1:20">
      <c r="A13" s="2" t="s">
        <v>10</v>
      </c>
      <c r="B13" s="3"/>
      <c r="C13" s="4"/>
      <c r="D13" s="4"/>
      <c r="E13" s="4"/>
      <c r="F13" s="4">
        <v>12855</v>
      </c>
      <c r="G13" s="4">
        <v>12653</v>
      </c>
      <c r="H13" s="4">
        <v>12047</v>
      </c>
      <c r="I13" s="4"/>
      <c r="J13" s="4"/>
      <c r="K13" s="4"/>
      <c r="L13" s="4"/>
      <c r="M13" s="5"/>
      <c r="O13" s="12">
        <v>0.01</v>
      </c>
      <c r="P13" s="4">
        <v>12855</v>
      </c>
      <c r="Q13" s="4">
        <v>12653</v>
      </c>
      <c r="R13" s="4">
        <v>12047</v>
      </c>
      <c r="S13" s="13">
        <f>AVERAGE(P13:R13)</f>
        <v>12518.333333333334</v>
      </c>
      <c r="T13" s="13">
        <f>S13/$S$18</f>
        <v>23.679066834804544</v>
      </c>
    </row>
    <row r="14" spans="1:20">
      <c r="A14" s="2" t="s">
        <v>11</v>
      </c>
      <c r="B14" s="6"/>
      <c r="C14" s="7"/>
      <c r="D14" s="7"/>
      <c r="E14" s="7"/>
      <c r="F14" s="7">
        <v>8924</v>
      </c>
      <c r="G14" s="7">
        <v>9519</v>
      </c>
      <c r="H14" s="7">
        <v>9019</v>
      </c>
      <c r="I14" s="7"/>
      <c r="J14" s="7"/>
      <c r="K14" s="7"/>
      <c r="L14" s="7"/>
      <c r="M14" s="8"/>
      <c r="O14" s="12">
        <f>O13/2</f>
        <v>5.0000000000000001E-3</v>
      </c>
      <c r="P14" s="7">
        <v>8924</v>
      </c>
      <c r="Q14" s="7">
        <v>9519</v>
      </c>
      <c r="R14" s="7">
        <v>9019</v>
      </c>
      <c r="S14" s="13">
        <f t="shared" ref="S14:S19" si="0">AVERAGE(P14:R14)</f>
        <v>9154</v>
      </c>
      <c r="T14" s="13">
        <f t="shared" ref="T14:T19" si="1">S14/$S$18</f>
        <v>17.315258511979824</v>
      </c>
    </row>
    <row r="15" spans="1:20">
      <c r="A15" s="2" t="s">
        <v>12</v>
      </c>
      <c r="B15" s="6"/>
      <c r="C15" s="7"/>
      <c r="D15" s="7"/>
      <c r="E15" s="7"/>
      <c r="F15" s="7">
        <v>5857</v>
      </c>
      <c r="G15" s="7">
        <v>5577</v>
      </c>
      <c r="H15" s="7">
        <v>5996</v>
      </c>
      <c r="I15" s="7"/>
      <c r="J15" s="7"/>
      <c r="K15" s="7"/>
      <c r="L15" s="7"/>
      <c r="M15" s="8"/>
      <c r="O15" s="12">
        <f t="shared" ref="O15:O17" si="2">O14/2</f>
        <v>2.5000000000000001E-3</v>
      </c>
      <c r="P15" s="7">
        <v>5857</v>
      </c>
      <c r="Q15" s="7">
        <v>5577</v>
      </c>
      <c r="R15" s="7">
        <v>5996</v>
      </c>
      <c r="S15" s="13">
        <f t="shared" si="0"/>
        <v>5810</v>
      </c>
      <c r="T15" s="13">
        <f t="shared" si="1"/>
        <v>10.989911727616647</v>
      </c>
    </row>
    <row r="16" spans="1:20">
      <c r="A16" s="2" t="s">
        <v>13</v>
      </c>
      <c r="B16" s="6"/>
      <c r="C16" s="7"/>
      <c r="D16" s="7"/>
      <c r="E16" s="7"/>
      <c r="F16" s="7">
        <v>4819</v>
      </c>
      <c r="G16" s="7">
        <v>2937</v>
      </c>
      <c r="H16" s="7">
        <v>5025</v>
      </c>
      <c r="I16" s="7"/>
      <c r="J16" s="7"/>
      <c r="K16" s="7"/>
      <c r="L16" s="7"/>
      <c r="M16" s="8"/>
      <c r="O16" s="12">
        <f t="shared" si="2"/>
        <v>1.25E-3</v>
      </c>
      <c r="P16" s="7">
        <v>4819</v>
      </c>
      <c r="Q16" s="7">
        <v>2937</v>
      </c>
      <c r="R16" s="7">
        <v>5025</v>
      </c>
      <c r="S16" s="13">
        <f t="shared" si="0"/>
        <v>4260.333333333333</v>
      </c>
      <c r="T16" s="13">
        <f t="shared" si="1"/>
        <v>8.0586380832282476</v>
      </c>
    </row>
    <row r="17" spans="1:20">
      <c r="A17" s="2" t="s">
        <v>14</v>
      </c>
      <c r="B17" s="6"/>
      <c r="C17" s="7"/>
      <c r="D17" s="7"/>
      <c r="E17" s="7"/>
      <c r="F17" s="7">
        <v>3966</v>
      </c>
      <c r="G17" s="7">
        <v>3682</v>
      </c>
      <c r="H17" s="7">
        <v>2857</v>
      </c>
      <c r="I17" s="7"/>
      <c r="J17" s="7"/>
      <c r="K17" s="7"/>
      <c r="L17" s="7"/>
      <c r="M17" s="8"/>
      <c r="O17" s="12">
        <f t="shared" si="2"/>
        <v>6.2500000000000001E-4</v>
      </c>
      <c r="P17" s="7">
        <v>3966</v>
      </c>
      <c r="Q17" s="7">
        <v>3682</v>
      </c>
      <c r="R17" s="7">
        <v>2857</v>
      </c>
      <c r="S17" s="13">
        <f t="shared" si="0"/>
        <v>3501.6666666666665</v>
      </c>
      <c r="T17" s="13">
        <f t="shared" si="1"/>
        <v>6.6235813366960912</v>
      </c>
    </row>
    <row r="18" spans="1:20">
      <c r="A18" s="2" t="s">
        <v>15</v>
      </c>
      <c r="B18" s="6"/>
      <c r="C18" s="7"/>
      <c r="D18" s="7"/>
      <c r="E18" s="7"/>
      <c r="F18" s="7">
        <v>413</v>
      </c>
      <c r="G18" s="7">
        <v>872</v>
      </c>
      <c r="H18" s="7">
        <v>301</v>
      </c>
      <c r="I18" s="7"/>
      <c r="J18" s="7"/>
      <c r="K18" s="7"/>
      <c r="L18" s="7"/>
      <c r="M18" s="8"/>
      <c r="O18" t="s">
        <v>18</v>
      </c>
      <c r="P18" s="7">
        <v>413</v>
      </c>
      <c r="Q18" s="7">
        <v>872</v>
      </c>
      <c r="R18" s="7">
        <v>301</v>
      </c>
      <c r="S18" s="13">
        <f t="shared" si="0"/>
        <v>528.66666666666663</v>
      </c>
      <c r="T18" s="13">
        <f t="shared" si="1"/>
        <v>1</v>
      </c>
    </row>
    <row r="19" spans="1:20">
      <c r="A19" s="2" t="s">
        <v>16</v>
      </c>
      <c r="B19" s="6"/>
      <c r="C19" s="7"/>
      <c r="D19" s="7"/>
      <c r="E19" s="7"/>
      <c r="F19" s="7">
        <v>352</v>
      </c>
      <c r="G19" s="7">
        <v>460</v>
      </c>
      <c r="H19" s="7">
        <v>457</v>
      </c>
      <c r="I19" s="7"/>
      <c r="J19" s="7"/>
      <c r="K19" s="7"/>
      <c r="L19" s="7"/>
      <c r="M19" s="8"/>
      <c r="O19" t="s">
        <v>22</v>
      </c>
      <c r="P19" s="7">
        <v>352</v>
      </c>
      <c r="Q19" s="7">
        <v>460</v>
      </c>
      <c r="R19" s="7">
        <v>457</v>
      </c>
      <c r="S19" s="13">
        <f t="shared" si="0"/>
        <v>423</v>
      </c>
      <c r="T19" s="13">
        <f t="shared" si="1"/>
        <v>0.80012610340479196</v>
      </c>
    </row>
    <row r="20" spans="1:20">
      <c r="A20" s="2" t="s">
        <v>17</v>
      </c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T30"/>
  <sheetViews>
    <sheetView tabSelected="1" topLeftCell="C8" workbookViewId="0">
      <selection activeCell="Q24" sqref="Q24"/>
    </sheetView>
  </sheetViews>
  <sheetFormatPr defaultRowHeight="15"/>
  <cols>
    <col min="1" max="1" width="4.28515625" customWidth="1"/>
  </cols>
  <sheetData>
    <row r="3" spans="1:20">
      <c r="A3" s="1" t="s">
        <v>0</v>
      </c>
      <c r="D3" s="1" t="s">
        <v>1</v>
      </c>
      <c r="K3" s="1" t="s">
        <v>25</v>
      </c>
    </row>
    <row r="4" spans="1:20">
      <c r="A4" s="1" t="s">
        <v>3</v>
      </c>
      <c r="I4" s="1" t="s">
        <v>26</v>
      </c>
      <c r="K4" s="1" t="s">
        <v>27</v>
      </c>
    </row>
    <row r="5" spans="1:20">
      <c r="A5" s="1" t="s">
        <v>28</v>
      </c>
    </row>
    <row r="6" spans="1:20">
      <c r="A6" s="1" t="s">
        <v>29</v>
      </c>
    </row>
    <row r="7" spans="1:20">
      <c r="A7" s="1" t="s">
        <v>8</v>
      </c>
    </row>
    <row r="11" spans="1:20">
      <c r="B11" t="s">
        <v>9</v>
      </c>
    </row>
    <row r="12" spans="1:20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P12" t="s">
        <v>19</v>
      </c>
      <c r="Q12" t="s">
        <v>20</v>
      </c>
      <c r="R12" t="s">
        <v>21</v>
      </c>
      <c r="S12" t="s">
        <v>23</v>
      </c>
      <c r="T12" t="s">
        <v>24</v>
      </c>
    </row>
    <row r="13" spans="1:20">
      <c r="A13" s="2" t="s">
        <v>10</v>
      </c>
      <c r="B13" s="3"/>
      <c r="C13" s="4"/>
      <c r="D13" s="4"/>
      <c r="E13" s="4"/>
      <c r="F13" s="4"/>
      <c r="G13" s="4"/>
      <c r="H13" s="4"/>
      <c r="I13" s="4">
        <v>2872</v>
      </c>
      <c r="J13" s="4">
        <v>4316</v>
      </c>
      <c r="K13" s="4">
        <v>7270</v>
      </c>
      <c r="L13" s="4"/>
      <c r="M13" s="5"/>
      <c r="O13" s="12">
        <v>7.8125000000000002E-6</v>
      </c>
      <c r="P13" s="4"/>
      <c r="Q13" s="4">
        <v>4316</v>
      </c>
      <c r="R13" s="4">
        <v>7270</v>
      </c>
      <c r="S13" s="13">
        <f>AVERAGE(P13:R13)</f>
        <v>5793</v>
      </c>
      <c r="T13" s="13">
        <f t="shared" ref="T13:T15" si="0">S13/$S$16</f>
        <v>9.3234978540772531</v>
      </c>
    </row>
    <row r="14" spans="1:20">
      <c r="A14" s="2" t="s">
        <v>11</v>
      </c>
      <c r="B14" s="6"/>
      <c r="C14" s="7"/>
      <c r="D14" s="7"/>
      <c r="E14" s="7"/>
      <c r="F14" s="7"/>
      <c r="G14" s="7"/>
      <c r="H14" s="7"/>
      <c r="I14" s="7">
        <v>3008</v>
      </c>
      <c r="J14" s="7">
        <v>1833</v>
      </c>
      <c r="K14" s="7">
        <v>3204</v>
      </c>
      <c r="L14" s="7"/>
      <c r="M14" s="8"/>
      <c r="O14" s="12">
        <v>7.8125000000000004E-7</v>
      </c>
      <c r="P14" s="7">
        <v>3008</v>
      </c>
      <c r="Q14" s="7">
        <v>1833</v>
      </c>
      <c r="R14" s="7">
        <v>3204</v>
      </c>
      <c r="S14" s="13">
        <f t="shared" ref="S14:S19" si="1">AVERAGE(P14:R14)</f>
        <v>2681.6666666666665</v>
      </c>
      <c r="T14" s="13">
        <f t="shared" si="0"/>
        <v>4.3159871244635184</v>
      </c>
    </row>
    <row r="15" spans="1:20">
      <c r="A15" s="2" t="s">
        <v>12</v>
      </c>
      <c r="B15" s="6"/>
      <c r="C15" s="7"/>
      <c r="D15" s="7"/>
      <c r="E15" s="7"/>
      <c r="F15" s="7"/>
      <c r="G15" s="7"/>
      <c r="H15" s="7"/>
      <c r="I15" s="7">
        <v>630</v>
      </c>
      <c r="J15" s="7">
        <v>506</v>
      </c>
      <c r="K15" s="7">
        <v>560</v>
      </c>
      <c r="L15" s="7"/>
      <c r="M15" s="8"/>
      <c r="O15" s="12">
        <v>7.8125000000000006E-8</v>
      </c>
      <c r="P15" s="7">
        <v>630</v>
      </c>
      <c r="Q15" s="7">
        <v>506</v>
      </c>
      <c r="R15" s="7">
        <v>560</v>
      </c>
      <c r="S15" s="13">
        <f t="shared" si="1"/>
        <v>565.33333333333337</v>
      </c>
      <c r="T15" s="13">
        <f t="shared" si="0"/>
        <v>0.90987124463519309</v>
      </c>
    </row>
    <row r="16" spans="1:20">
      <c r="A16" s="2" t="s">
        <v>13</v>
      </c>
      <c r="B16" s="6"/>
      <c r="C16" s="7"/>
      <c r="D16" s="7"/>
      <c r="E16" s="7"/>
      <c r="F16" s="7"/>
      <c r="G16" s="7"/>
      <c r="H16" s="7"/>
      <c r="I16" s="7">
        <v>657</v>
      </c>
      <c r="J16" s="7">
        <v>507</v>
      </c>
      <c r="K16" s="7">
        <v>700</v>
      </c>
      <c r="L16" s="7"/>
      <c r="M16" s="8"/>
      <c r="O16" t="s">
        <v>30</v>
      </c>
      <c r="P16" s="7">
        <v>657</v>
      </c>
      <c r="Q16" s="7">
        <v>507</v>
      </c>
      <c r="R16" s="7">
        <v>700</v>
      </c>
      <c r="S16" s="13">
        <f t="shared" si="1"/>
        <v>621.33333333333337</v>
      </c>
      <c r="T16" s="13">
        <f>S16/$S$16</f>
        <v>1</v>
      </c>
    </row>
    <row r="17" spans="1:20">
      <c r="A17" s="2" t="s">
        <v>14</v>
      </c>
      <c r="B17" s="6"/>
      <c r="C17" s="7"/>
      <c r="D17" s="7"/>
      <c r="E17" s="7"/>
      <c r="F17" s="7"/>
      <c r="G17" s="7"/>
      <c r="H17" s="7"/>
      <c r="I17" s="7">
        <v>440</v>
      </c>
      <c r="J17" s="7">
        <v>578</v>
      </c>
      <c r="K17" s="7">
        <v>387</v>
      </c>
      <c r="L17" s="7"/>
      <c r="M17" s="8"/>
      <c r="O17" t="s">
        <v>22</v>
      </c>
      <c r="P17" s="7">
        <v>440</v>
      </c>
      <c r="Q17" s="7">
        <v>578</v>
      </c>
      <c r="R17" s="7">
        <v>387</v>
      </c>
      <c r="S17" s="13">
        <f t="shared" si="1"/>
        <v>468.33333333333331</v>
      </c>
      <c r="T17" s="13">
        <f>S17/$S$16</f>
        <v>0.75375536480686689</v>
      </c>
    </row>
    <row r="18" spans="1:20">
      <c r="A18" s="2" t="s">
        <v>15</v>
      </c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P18" s="7"/>
      <c r="Q18" s="7"/>
      <c r="R18" s="7"/>
      <c r="S18" s="13"/>
      <c r="T18" s="13"/>
    </row>
    <row r="19" spans="1:20">
      <c r="A19" s="2" t="s">
        <v>16</v>
      </c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  <c r="P19" s="7"/>
      <c r="Q19" s="7"/>
      <c r="R19" s="7"/>
      <c r="S19" s="13"/>
      <c r="T19" s="13"/>
    </row>
    <row r="20" spans="1:20">
      <c r="A20" s="2" t="s">
        <v>17</v>
      </c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2" spans="1:20">
      <c r="K22">
        <v>1</v>
      </c>
      <c r="L22" s="12">
        <v>5.0000000000000001E-4</v>
      </c>
    </row>
    <row r="23" spans="1:20">
      <c r="K23">
        <v>2</v>
      </c>
      <c r="L23" s="12">
        <f>L22/2</f>
        <v>2.5000000000000001E-4</v>
      </c>
    </row>
    <row r="24" spans="1:20">
      <c r="K24">
        <v>3</v>
      </c>
      <c r="L24" s="12">
        <f t="shared" ref="L24:L30" si="2">L23/2</f>
        <v>1.25E-4</v>
      </c>
    </row>
    <row r="25" spans="1:20">
      <c r="K25">
        <v>4</v>
      </c>
      <c r="L25" s="12">
        <f t="shared" si="2"/>
        <v>6.2500000000000001E-5</v>
      </c>
    </row>
    <row r="26" spans="1:20">
      <c r="K26">
        <v>5</v>
      </c>
      <c r="L26" s="12">
        <f t="shared" si="2"/>
        <v>3.1250000000000001E-5</v>
      </c>
    </row>
    <row r="27" spans="1:20">
      <c r="K27">
        <v>6</v>
      </c>
      <c r="L27" s="12">
        <f t="shared" si="2"/>
        <v>1.5625E-5</v>
      </c>
    </row>
    <row r="28" spans="1:20">
      <c r="K28">
        <v>7</v>
      </c>
      <c r="L28" s="12">
        <f t="shared" si="2"/>
        <v>7.8125000000000002E-6</v>
      </c>
    </row>
    <row r="29" spans="1:20">
      <c r="K29">
        <v>8</v>
      </c>
      <c r="L29" s="12">
        <f>L28/10</f>
        <v>7.8125000000000004E-7</v>
      </c>
    </row>
    <row r="30" spans="1:20">
      <c r="K30">
        <v>9</v>
      </c>
      <c r="L30" s="12">
        <f>L29/10</f>
        <v>7.8125000000000006E-8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 point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2012-05-04T13:49:08Z</dcterms:created>
  <dcterms:modified xsi:type="dcterms:W3CDTF">2012-05-08T05:06:43Z</dcterms:modified>
</cp:coreProperties>
</file>