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activeTab="1"/>
  </bookViews>
  <sheets>
    <sheet name="pH-4" sheetId="1" r:id="rId1"/>
    <sheet name="pH-7.4" sheetId="2" r:id="rId2"/>
    <sheet name="Sheet1" sheetId="3" r:id="rId3"/>
  </sheets>
  <calcPr calcId="124519"/>
</workbook>
</file>

<file path=xl/calcChain.xml><?xml version="1.0" encoding="utf-8"?>
<calcChain xmlns="http://schemas.openxmlformats.org/spreadsheetml/2006/main">
  <c r="D24" i="2"/>
  <c r="C24"/>
  <c r="L31"/>
  <c r="I31"/>
  <c r="F31"/>
  <c r="C31"/>
  <c r="L30"/>
  <c r="M31" s="1"/>
  <c r="I30"/>
  <c r="J30" s="1"/>
  <c r="F30"/>
  <c r="G30" s="1"/>
  <c r="C30"/>
  <c r="D30" s="1"/>
  <c r="L29"/>
  <c r="M29" s="1"/>
  <c r="I29"/>
  <c r="J29" s="1"/>
  <c r="F29"/>
  <c r="G29" s="1"/>
  <c r="C29"/>
  <c r="D29" s="1"/>
  <c r="L28"/>
  <c r="M28" s="1"/>
  <c r="I28"/>
  <c r="J28" s="1"/>
  <c r="F28"/>
  <c r="G28" s="1"/>
  <c r="C28"/>
  <c r="D28" s="1"/>
  <c r="L27"/>
  <c r="M27" s="1"/>
  <c r="I27"/>
  <c r="J27" s="1"/>
  <c r="F27"/>
  <c r="G27" s="1"/>
  <c r="C27"/>
  <c r="D27" s="1"/>
  <c r="L26"/>
  <c r="M26" s="1"/>
  <c r="I26"/>
  <c r="J26" s="1"/>
  <c r="F26"/>
  <c r="G26" s="1"/>
  <c r="C26"/>
  <c r="D26" s="1"/>
  <c r="L25"/>
  <c r="M25" s="1"/>
  <c r="I25"/>
  <c r="J25" s="1"/>
  <c r="F25"/>
  <c r="G25" s="1"/>
  <c r="C25"/>
  <c r="D25" s="1"/>
  <c r="L24"/>
  <c r="M24" s="1"/>
  <c r="I24"/>
  <c r="J24" s="1"/>
  <c r="F24"/>
  <c r="G24" s="1"/>
  <c r="M25" i="1"/>
  <c r="M26"/>
  <c r="M27"/>
  <c r="M28"/>
  <c r="M29"/>
  <c r="M30"/>
  <c r="M31"/>
  <c r="J25"/>
  <c r="J26"/>
  <c r="J27"/>
  <c r="J28"/>
  <c r="J29"/>
  <c r="J30"/>
  <c r="J31"/>
  <c r="M24"/>
  <c r="J24"/>
  <c r="G25"/>
  <c r="G26"/>
  <c r="G27"/>
  <c r="G28"/>
  <c r="G29"/>
  <c r="G30"/>
  <c r="G31"/>
  <c r="G24"/>
  <c r="D25"/>
  <c r="D26"/>
  <c r="D27"/>
  <c r="D28"/>
  <c r="D29"/>
  <c r="D30"/>
  <c r="D31"/>
  <c r="D24"/>
  <c r="L31"/>
  <c r="L30"/>
  <c r="L29"/>
  <c r="L28"/>
  <c r="L27"/>
  <c r="L26"/>
  <c r="L25"/>
  <c r="L24"/>
  <c r="I31"/>
  <c r="I30"/>
  <c r="I29"/>
  <c r="I28"/>
  <c r="I27"/>
  <c r="I26"/>
  <c r="I25"/>
  <c r="I24"/>
  <c r="F25"/>
  <c r="F26"/>
  <c r="F27"/>
  <c r="F28"/>
  <c r="F29"/>
  <c r="F30"/>
  <c r="F31"/>
  <c r="F24"/>
  <c r="C25"/>
  <c r="C26"/>
  <c r="C27"/>
  <c r="C28"/>
  <c r="C29"/>
  <c r="C30"/>
  <c r="C31"/>
  <c r="C24"/>
  <c r="M30" i="2" l="1"/>
  <c r="D31"/>
  <c r="G31"/>
  <c r="J31"/>
</calcChain>
</file>

<file path=xl/sharedStrings.xml><?xml version="1.0" encoding="utf-8"?>
<sst xmlns="http://schemas.openxmlformats.org/spreadsheetml/2006/main" count="103" uniqueCount="55">
  <si>
    <t>User: USER</t>
  </si>
  <si>
    <t>Path: C:\Program Files\BMG\NEPHELOgalaxy\User\Data\</t>
  </si>
  <si>
    <t>Test ID: 440</t>
  </si>
  <si>
    <t>Test Name: SOLUBILITY TEST</t>
  </si>
  <si>
    <t>Date: 7/18/2012</t>
  </si>
  <si>
    <t>Time: 1:00:13 PM</t>
  </si>
  <si>
    <t>ID1: CRD658-687</t>
  </si>
  <si>
    <t>ID2: 30µM</t>
  </si>
  <si>
    <t>ID3: pH-4.0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</si>
  <si>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</si>
  <si>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</si>
  <si>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</si>
  <si>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</si>
  <si>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</si>
  <si>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</si>
  <si>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</si>
  <si>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</si>
  <si>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</si>
  <si>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</si>
  <si>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CRD658</t>
  </si>
  <si>
    <t>CRD659</t>
  </si>
  <si>
    <t>CRD660</t>
  </si>
  <si>
    <t>CRD661</t>
  </si>
  <si>
    <t>CRD662</t>
  </si>
  <si>
    <t>CRD663</t>
  </si>
  <si>
    <t>CRD664</t>
  </si>
  <si>
    <t>CRD665</t>
  </si>
  <si>
    <t>CRD666</t>
  </si>
  <si>
    <t>CRD667</t>
  </si>
  <si>
    <t>CRD668</t>
  </si>
  <si>
    <t>CRD669</t>
  </si>
  <si>
    <t>CRD670</t>
  </si>
  <si>
    <t>CRD671</t>
  </si>
  <si>
    <t>CRD672</t>
  </si>
  <si>
    <t>CRD673</t>
  </si>
  <si>
    <t>CRD674</t>
  </si>
  <si>
    <t>CRD675</t>
  </si>
  <si>
    <t>CRD676</t>
  </si>
  <si>
    <t>CRD677</t>
  </si>
  <si>
    <t>CRD678</t>
  </si>
  <si>
    <t>CRD679</t>
  </si>
  <si>
    <t>CRD680</t>
  </si>
  <si>
    <t>CRD681</t>
  </si>
  <si>
    <t>CRD682</t>
  </si>
  <si>
    <t>CRD683</t>
  </si>
  <si>
    <t>CRD684</t>
  </si>
  <si>
    <t>CRD685</t>
  </si>
  <si>
    <t>CRD686</t>
  </si>
  <si>
    <t>CRD687</t>
  </si>
  <si>
    <t>1% DMSO</t>
  </si>
  <si>
    <t>Buffer</t>
  </si>
  <si>
    <t>% Solubility</t>
  </si>
  <si>
    <t>Test ID: 439</t>
  </si>
  <si>
    <t>Time: 12:53:40 PM</t>
  </si>
  <si>
    <t>ID3: pH-7.4 old protocol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</si>
</sst>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/>
    <xf numFmtId="1" fontId="0" fillId="0" borderId="10" xfId="0" applyNumberFormat="1" applyBorder="1"/>
    <xf numFmtId="1" fontId="0" fillId="0" borderId="11" xfId="0" applyNumberFormat="1" applyBorder="1"/>
    <xf numFmtId="0" fontId="0" fillId="0" borderId="12" xfId="0" applyBorder="1"/>
    <xf numFmtId="1" fontId="0" fillId="0" borderId="0" xfId="0" applyNumberFormat="1" applyBorder="1"/>
    <xf numFmtId="1" fontId="0" fillId="0" borderId="13" xfId="0" applyNumberFormat="1" applyBorder="1"/>
    <xf numFmtId="0" fontId="0" fillId="0" borderId="14" xfId="0" applyBorder="1"/>
    <xf numFmtId="1" fontId="0" fillId="0" borderId="15" xfId="0" applyNumberFormat="1" applyBorder="1"/>
    <xf numFmtId="1" fontId="0" fillId="0" borderId="16" xfId="0" applyNumberFormat="1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1"/>
  <sheetViews>
    <sheetView topLeftCell="A13" workbookViewId="0">
      <selection activeCell="B24" sqref="B24:M31"/>
    </sheetView>
  </sheetViews>
  <sheetFormatPr defaultRowHeight="15"/>
  <cols>
    <col min="1" max="1" width="4.28515625" customWidth="1"/>
    <col min="3" max="3" width="9.5703125" customWidth="1"/>
    <col min="4" max="4" width="11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3">
        <v>665</v>
      </c>
      <c r="C14" s="4">
        <v>332</v>
      </c>
      <c r="D14" s="4">
        <v>564</v>
      </c>
      <c r="E14" s="4">
        <v>366</v>
      </c>
      <c r="F14" s="4">
        <v>357</v>
      </c>
      <c r="G14" s="4">
        <v>459</v>
      </c>
      <c r="H14" s="4">
        <v>333</v>
      </c>
      <c r="I14" s="4">
        <v>379</v>
      </c>
      <c r="J14" s="4">
        <v>338</v>
      </c>
      <c r="K14" s="4">
        <v>3272</v>
      </c>
      <c r="L14" s="4">
        <v>1966</v>
      </c>
      <c r="M14" s="5">
        <v>2859</v>
      </c>
    </row>
    <row r="15" spans="1:13">
      <c r="A15" s="2" t="s">
        <v>12</v>
      </c>
      <c r="B15" s="6">
        <v>529</v>
      </c>
      <c r="C15" s="7">
        <v>554</v>
      </c>
      <c r="D15" s="7">
        <v>407</v>
      </c>
      <c r="E15" s="7">
        <v>670</v>
      </c>
      <c r="F15" s="7">
        <v>504</v>
      </c>
      <c r="G15" s="7">
        <v>804</v>
      </c>
      <c r="H15" s="7">
        <v>511</v>
      </c>
      <c r="I15" s="7">
        <v>1078</v>
      </c>
      <c r="J15" s="7">
        <v>522</v>
      </c>
      <c r="K15" s="7">
        <v>596</v>
      </c>
      <c r="L15" s="7">
        <v>585</v>
      </c>
      <c r="M15" s="8">
        <v>537</v>
      </c>
    </row>
    <row r="16" spans="1:13">
      <c r="A16" s="2" t="s">
        <v>13</v>
      </c>
      <c r="B16" s="6">
        <v>1103</v>
      </c>
      <c r="C16" s="7">
        <v>471</v>
      </c>
      <c r="D16" s="7">
        <v>525</v>
      </c>
      <c r="E16" s="7">
        <v>461</v>
      </c>
      <c r="F16" s="7">
        <v>456</v>
      </c>
      <c r="G16" s="7">
        <v>450</v>
      </c>
      <c r="H16" s="7">
        <v>512</v>
      </c>
      <c r="I16" s="7">
        <v>661</v>
      </c>
      <c r="J16" s="7">
        <v>394</v>
      </c>
      <c r="K16" s="7">
        <v>414</v>
      </c>
      <c r="L16" s="7">
        <v>474</v>
      </c>
      <c r="M16" s="8">
        <v>415</v>
      </c>
    </row>
    <row r="17" spans="1:13">
      <c r="A17" s="2" t="s">
        <v>14</v>
      </c>
      <c r="B17" s="6">
        <v>2820</v>
      </c>
      <c r="C17" s="7">
        <v>2763</v>
      </c>
      <c r="D17" s="7">
        <v>2577</v>
      </c>
      <c r="E17" s="7">
        <v>9844</v>
      </c>
      <c r="F17" s="7">
        <v>9808</v>
      </c>
      <c r="G17" s="7">
        <v>7553</v>
      </c>
      <c r="H17" s="7">
        <v>645</v>
      </c>
      <c r="I17" s="7">
        <v>684</v>
      </c>
      <c r="J17" s="7">
        <v>525</v>
      </c>
      <c r="K17" s="7">
        <v>1306</v>
      </c>
      <c r="L17" s="7">
        <v>1117</v>
      </c>
      <c r="M17" s="8">
        <v>757</v>
      </c>
    </row>
    <row r="18" spans="1:13">
      <c r="A18" s="2" t="s">
        <v>15</v>
      </c>
      <c r="B18" s="6">
        <v>550</v>
      </c>
      <c r="C18" s="7">
        <v>1210</v>
      </c>
      <c r="D18" s="7">
        <v>426</v>
      </c>
      <c r="E18" s="7">
        <v>9718</v>
      </c>
      <c r="F18" s="7">
        <v>11522</v>
      </c>
      <c r="G18" s="7">
        <v>9068</v>
      </c>
      <c r="H18" s="7">
        <v>568</v>
      </c>
      <c r="I18" s="7">
        <v>472</v>
      </c>
      <c r="J18" s="7">
        <v>710</v>
      </c>
      <c r="K18" s="7">
        <v>417</v>
      </c>
      <c r="L18" s="7">
        <v>518</v>
      </c>
      <c r="M18" s="8">
        <v>543</v>
      </c>
    </row>
    <row r="19" spans="1:13">
      <c r="A19" s="2" t="s">
        <v>16</v>
      </c>
      <c r="B19" s="6">
        <v>412</v>
      </c>
      <c r="C19" s="7">
        <v>498</v>
      </c>
      <c r="D19" s="7">
        <v>415</v>
      </c>
      <c r="E19" s="7">
        <v>399</v>
      </c>
      <c r="F19" s="7">
        <v>763</v>
      </c>
      <c r="G19" s="7">
        <v>458</v>
      </c>
      <c r="H19" s="7">
        <v>428</v>
      </c>
      <c r="I19" s="7">
        <v>413</v>
      </c>
      <c r="J19" s="7">
        <v>567</v>
      </c>
      <c r="K19" s="7">
        <v>1162</v>
      </c>
      <c r="L19" s="7">
        <v>1093</v>
      </c>
      <c r="M19" s="8">
        <v>1068</v>
      </c>
    </row>
    <row r="20" spans="1:13">
      <c r="A20" s="2" t="s">
        <v>17</v>
      </c>
      <c r="B20" s="6">
        <v>569</v>
      </c>
      <c r="C20" s="7">
        <v>613</v>
      </c>
      <c r="D20" s="7">
        <v>486</v>
      </c>
      <c r="E20" s="7">
        <v>488</v>
      </c>
      <c r="F20" s="7">
        <v>437</v>
      </c>
      <c r="G20" s="7">
        <v>643</v>
      </c>
      <c r="H20" s="7">
        <v>457</v>
      </c>
      <c r="I20" s="7">
        <v>788</v>
      </c>
      <c r="J20" s="7">
        <v>423</v>
      </c>
      <c r="K20" s="7">
        <v>631</v>
      </c>
      <c r="L20" s="7">
        <v>464</v>
      </c>
      <c r="M20" s="8">
        <v>336</v>
      </c>
    </row>
    <row r="21" spans="1:13">
      <c r="A21" s="2" t="s">
        <v>18</v>
      </c>
      <c r="B21" s="9">
        <v>1105</v>
      </c>
      <c r="C21" s="10">
        <v>398</v>
      </c>
      <c r="D21" s="10">
        <v>417</v>
      </c>
      <c r="E21" s="10">
        <v>383</v>
      </c>
      <c r="F21" s="10">
        <v>388</v>
      </c>
      <c r="G21" s="10">
        <v>575</v>
      </c>
      <c r="H21" s="10">
        <v>410</v>
      </c>
      <c r="I21" s="10">
        <v>382</v>
      </c>
      <c r="J21" s="10">
        <v>364</v>
      </c>
      <c r="K21" s="10">
        <v>392</v>
      </c>
      <c r="L21" s="10">
        <v>367</v>
      </c>
      <c r="M21" s="11">
        <v>389</v>
      </c>
    </row>
    <row r="23" spans="1:13" ht="15.75" thickBot="1">
      <c r="D23" t="s">
        <v>51</v>
      </c>
    </row>
    <row r="24" spans="1:13">
      <c r="B24" s="12" t="s">
        <v>19</v>
      </c>
      <c r="C24" s="13">
        <f>AVERAGE(B14:D14)</f>
        <v>520.33333333333337</v>
      </c>
      <c r="D24" s="14">
        <f>$L$30/C24*100</f>
        <v>91.67200512491992</v>
      </c>
      <c r="E24" s="12" t="s">
        <v>27</v>
      </c>
      <c r="F24" s="13">
        <f>AVERAGE(E14:G14)</f>
        <v>394</v>
      </c>
      <c r="G24" s="14">
        <f>$L$30/F24*100</f>
        <v>121.06598984771573</v>
      </c>
      <c r="H24" s="12" t="s">
        <v>35</v>
      </c>
      <c r="I24" s="13">
        <f>AVERAGE(H14:J14)</f>
        <v>350</v>
      </c>
      <c r="J24" s="14">
        <f t="shared" ref="J24:J31" si="0">$L$30/I24*100</f>
        <v>136.28571428571428</v>
      </c>
      <c r="K24" s="12" t="s">
        <v>43</v>
      </c>
      <c r="L24" s="13">
        <f>AVERAGE(K14:M14)</f>
        <v>2699</v>
      </c>
      <c r="M24" s="14">
        <f>$L$30/L24*100</f>
        <v>17.673212300852168</v>
      </c>
    </row>
    <row r="25" spans="1:13">
      <c r="B25" s="15" t="s">
        <v>20</v>
      </c>
      <c r="C25" s="16">
        <f t="shared" ref="C25:C31" si="1">AVERAGE(B15:D15)</f>
        <v>496.66666666666669</v>
      </c>
      <c r="D25" s="17">
        <f t="shared" ref="D25:D31" si="2">$L$30/C25*100</f>
        <v>96.040268456375827</v>
      </c>
      <c r="E25" s="15" t="s">
        <v>28</v>
      </c>
      <c r="F25" s="16">
        <f t="shared" ref="F25:F31" si="3">AVERAGE(E15:G15)</f>
        <v>659.33333333333337</v>
      </c>
      <c r="G25" s="17">
        <f t="shared" ref="G25:G31" si="4">$L$30/F25*100</f>
        <v>72.345803842264914</v>
      </c>
      <c r="H25" s="15" t="s">
        <v>36</v>
      </c>
      <c r="I25" s="16">
        <f t="shared" ref="I25:I31" si="5">AVERAGE(H15:J15)</f>
        <v>703.66666666666663</v>
      </c>
      <c r="J25" s="17">
        <f t="shared" si="0"/>
        <v>67.787778304121275</v>
      </c>
      <c r="K25" s="15" t="s">
        <v>44</v>
      </c>
      <c r="L25" s="16">
        <f t="shared" ref="L25:L31" si="6">AVERAGE(K15:M15)</f>
        <v>572.66666666666663</v>
      </c>
      <c r="M25" s="17">
        <f t="shared" ref="M25:M31" si="7">$L$30/L25*100</f>
        <v>83.294528521536677</v>
      </c>
    </row>
    <row r="26" spans="1:13">
      <c r="B26" s="15" t="s">
        <v>21</v>
      </c>
      <c r="C26" s="16">
        <f t="shared" si="1"/>
        <v>699.66666666666663</v>
      </c>
      <c r="D26" s="17">
        <f t="shared" si="2"/>
        <v>68.175321581705575</v>
      </c>
      <c r="E26" s="15" t="s">
        <v>29</v>
      </c>
      <c r="F26" s="16">
        <f t="shared" si="3"/>
        <v>455.66666666666669</v>
      </c>
      <c r="G26" s="17">
        <f t="shared" si="4"/>
        <v>104.68178493050475</v>
      </c>
      <c r="H26" s="15" t="s">
        <v>37</v>
      </c>
      <c r="I26" s="16">
        <f t="shared" si="5"/>
        <v>522.33333333333337</v>
      </c>
      <c r="J26" s="17">
        <f t="shared" si="0"/>
        <v>91.320995532865339</v>
      </c>
      <c r="K26" s="15" t="s">
        <v>45</v>
      </c>
      <c r="L26" s="16">
        <f t="shared" si="6"/>
        <v>434.33333333333331</v>
      </c>
      <c r="M26" s="17">
        <f t="shared" si="7"/>
        <v>109.82348426707598</v>
      </c>
    </row>
    <row r="27" spans="1:13">
      <c r="B27" s="15" t="s">
        <v>22</v>
      </c>
      <c r="C27" s="16">
        <f t="shared" si="1"/>
        <v>2720</v>
      </c>
      <c r="D27" s="17">
        <f t="shared" si="2"/>
        <v>17.536764705882351</v>
      </c>
      <c r="E27" s="15" t="s">
        <v>30</v>
      </c>
      <c r="F27" s="16">
        <f t="shared" si="3"/>
        <v>9068.3333333333339</v>
      </c>
      <c r="G27" s="17">
        <f t="shared" si="4"/>
        <v>5.2600624885131406</v>
      </c>
      <c r="H27" s="15" t="s">
        <v>38</v>
      </c>
      <c r="I27" s="16">
        <f t="shared" si="5"/>
        <v>618</v>
      </c>
      <c r="J27" s="17">
        <f t="shared" si="0"/>
        <v>77.184466019417471</v>
      </c>
      <c r="K27" s="15" t="s">
        <v>46</v>
      </c>
      <c r="L27" s="16">
        <f t="shared" si="6"/>
        <v>1060</v>
      </c>
      <c r="M27" s="17">
        <f t="shared" si="7"/>
        <v>45</v>
      </c>
    </row>
    <row r="28" spans="1:13">
      <c r="B28" s="15" t="s">
        <v>23</v>
      </c>
      <c r="C28" s="16">
        <f t="shared" si="1"/>
        <v>728.66666666666663</v>
      </c>
      <c r="D28" s="17">
        <f t="shared" si="2"/>
        <v>65.462031107044837</v>
      </c>
      <c r="E28" s="15" t="s">
        <v>31</v>
      </c>
      <c r="F28" s="16">
        <f t="shared" si="3"/>
        <v>10102.666666666666</v>
      </c>
      <c r="G28" s="17">
        <f t="shared" si="4"/>
        <v>4.7215256697901546</v>
      </c>
      <c r="H28" s="15" t="s">
        <v>39</v>
      </c>
      <c r="I28" s="16">
        <f t="shared" si="5"/>
        <v>583.33333333333337</v>
      </c>
      <c r="J28" s="17">
        <f t="shared" si="0"/>
        <v>81.771428571428558</v>
      </c>
      <c r="K28" s="15" t="s">
        <v>47</v>
      </c>
      <c r="L28" s="16">
        <f t="shared" si="6"/>
        <v>492.66666666666669</v>
      </c>
      <c r="M28" s="17">
        <f t="shared" si="7"/>
        <v>96.820027063599454</v>
      </c>
    </row>
    <row r="29" spans="1:13">
      <c r="B29" s="15" t="s">
        <v>24</v>
      </c>
      <c r="C29" s="16">
        <f t="shared" si="1"/>
        <v>441.66666666666669</v>
      </c>
      <c r="D29" s="17">
        <f t="shared" si="2"/>
        <v>107.99999999999999</v>
      </c>
      <c r="E29" s="15" t="s">
        <v>32</v>
      </c>
      <c r="F29" s="16">
        <f t="shared" si="3"/>
        <v>540</v>
      </c>
      <c r="G29" s="17">
        <f t="shared" si="4"/>
        <v>88.333333333333329</v>
      </c>
      <c r="H29" s="15" t="s">
        <v>40</v>
      </c>
      <c r="I29" s="16">
        <f t="shared" si="5"/>
        <v>469.33333333333331</v>
      </c>
      <c r="J29" s="17">
        <f t="shared" si="0"/>
        <v>101.63352272727273</v>
      </c>
      <c r="K29" s="15" t="s">
        <v>48</v>
      </c>
      <c r="L29" s="16">
        <f t="shared" si="6"/>
        <v>1107.6666666666667</v>
      </c>
      <c r="M29" s="17">
        <f t="shared" si="7"/>
        <v>43.063496840204628</v>
      </c>
    </row>
    <row r="30" spans="1:13">
      <c r="B30" s="15" t="s">
        <v>25</v>
      </c>
      <c r="C30" s="16">
        <f t="shared" si="1"/>
        <v>556</v>
      </c>
      <c r="D30" s="17">
        <f t="shared" si="2"/>
        <v>85.791366906474821</v>
      </c>
      <c r="E30" s="15" t="s">
        <v>33</v>
      </c>
      <c r="F30" s="16">
        <f t="shared" si="3"/>
        <v>522.66666666666663</v>
      </c>
      <c r="G30" s="17">
        <f t="shared" si="4"/>
        <v>91.262755102040828</v>
      </c>
      <c r="H30" s="15" t="s">
        <v>41</v>
      </c>
      <c r="I30" s="16">
        <f t="shared" si="5"/>
        <v>556</v>
      </c>
      <c r="J30" s="17">
        <f t="shared" si="0"/>
        <v>85.791366906474821</v>
      </c>
      <c r="K30" s="15" t="s">
        <v>49</v>
      </c>
      <c r="L30" s="16">
        <f t="shared" si="6"/>
        <v>477</v>
      </c>
      <c r="M30" s="17">
        <f t="shared" si="7"/>
        <v>100</v>
      </c>
    </row>
    <row r="31" spans="1:13" ht="15.75" thickBot="1">
      <c r="B31" s="18" t="s">
        <v>26</v>
      </c>
      <c r="C31" s="19">
        <f t="shared" si="1"/>
        <v>640</v>
      </c>
      <c r="D31" s="20">
        <f t="shared" si="2"/>
        <v>74.53125</v>
      </c>
      <c r="E31" s="18" t="s">
        <v>34</v>
      </c>
      <c r="F31" s="19">
        <f t="shared" si="3"/>
        <v>448.66666666666669</v>
      </c>
      <c r="G31" s="20">
        <f t="shared" si="4"/>
        <v>106.3150074294205</v>
      </c>
      <c r="H31" s="18" t="s">
        <v>42</v>
      </c>
      <c r="I31" s="19">
        <f t="shared" si="5"/>
        <v>385.33333333333331</v>
      </c>
      <c r="J31" s="20">
        <f t="shared" si="0"/>
        <v>123.78892733564015</v>
      </c>
      <c r="K31" s="18" t="s">
        <v>50</v>
      </c>
      <c r="L31" s="19">
        <f t="shared" si="6"/>
        <v>382.66666666666669</v>
      </c>
      <c r="M31" s="20">
        <f t="shared" si="7"/>
        <v>124.65156794425087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31"/>
  <sheetViews>
    <sheetView tabSelected="1" topLeftCell="A7" workbookViewId="0">
      <selection activeCell="Q23" sqref="Q23"/>
    </sheetView>
  </sheetViews>
  <sheetFormatPr defaultRowHeight="15"/>
  <sheetData>
    <row r="3" spans="1:13">
      <c r="A3" s="22" t="s">
        <v>0</v>
      </c>
      <c r="B3" s="21"/>
      <c r="C3" s="21"/>
      <c r="D3" s="22" t="s">
        <v>1</v>
      </c>
      <c r="E3" s="21"/>
      <c r="F3" s="21"/>
      <c r="G3" s="21"/>
      <c r="H3" s="21"/>
      <c r="I3" s="21"/>
      <c r="J3" s="21"/>
      <c r="K3" s="22" t="s">
        <v>52</v>
      </c>
      <c r="L3" s="21"/>
      <c r="M3" s="21"/>
    </row>
    <row r="4" spans="1:13">
      <c r="A4" s="22" t="s">
        <v>3</v>
      </c>
      <c r="B4" s="21"/>
      <c r="C4" s="21"/>
      <c r="D4" s="21"/>
      <c r="E4" s="21"/>
      <c r="F4" s="21"/>
      <c r="G4" s="21"/>
      <c r="H4" s="21"/>
      <c r="I4" s="22" t="s">
        <v>4</v>
      </c>
      <c r="J4" s="21"/>
      <c r="K4" s="22" t="s">
        <v>53</v>
      </c>
      <c r="L4" s="21"/>
      <c r="M4" s="21"/>
    </row>
    <row r="5" spans="1:13">
      <c r="A5" s="22" t="s">
        <v>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2" t="s">
        <v>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>
      <c r="A7" s="22" t="s">
        <v>54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22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12" spans="1:13">
      <c r="A12" s="21"/>
      <c r="B12" s="21" t="s">
        <v>10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>
      <c r="A13" s="21"/>
      <c r="B13" s="23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3">
      <c r="A14" s="23" t="s">
        <v>11</v>
      </c>
      <c r="B14" s="24">
        <v>1028</v>
      </c>
      <c r="C14" s="25">
        <v>1052</v>
      </c>
      <c r="D14" s="25">
        <v>1063</v>
      </c>
      <c r="E14" s="25">
        <v>1114</v>
      </c>
      <c r="F14" s="25">
        <v>1043</v>
      </c>
      <c r="G14" s="25">
        <v>1245</v>
      </c>
      <c r="H14" s="25">
        <v>940</v>
      </c>
      <c r="I14" s="25">
        <v>1022</v>
      </c>
      <c r="J14" s="25">
        <v>1005</v>
      </c>
      <c r="K14" s="25">
        <v>9218</v>
      </c>
      <c r="L14" s="25">
        <v>5836</v>
      </c>
      <c r="M14" s="26">
        <v>8777</v>
      </c>
    </row>
    <row r="15" spans="1:13">
      <c r="A15" s="23" t="s">
        <v>12</v>
      </c>
      <c r="B15" s="27">
        <v>1003</v>
      </c>
      <c r="C15" s="28">
        <v>1036</v>
      </c>
      <c r="D15" s="28">
        <v>1271</v>
      </c>
      <c r="E15" s="28">
        <v>1468</v>
      </c>
      <c r="F15" s="28">
        <v>1583</v>
      </c>
      <c r="G15" s="28">
        <v>1957</v>
      </c>
      <c r="H15" s="28">
        <v>1600</v>
      </c>
      <c r="I15" s="28">
        <v>1802</v>
      </c>
      <c r="J15" s="28">
        <v>2170</v>
      </c>
      <c r="K15" s="28">
        <v>1052</v>
      </c>
      <c r="L15" s="28">
        <v>1308</v>
      </c>
      <c r="M15" s="29">
        <v>1245</v>
      </c>
    </row>
    <row r="16" spans="1:13">
      <c r="A16" s="23" t="s">
        <v>13</v>
      </c>
      <c r="B16" s="27">
        <v>1324</v>
      </c>
      <c r="C16" s="28">
        <v>1433</v>
      </c>
      <c r="D16" s="28">
        <v>1649</v>
      </c>
      <c r="E16" s="28">
        <v>1467</v>
      </c>
      <c r="F16" s="28">
        <v>1645</v>
      </c>
      <c r="G16" s="28">
        <v>1467</v>
      </c>
      <c r="H16" s="28">
        <v>1288</v>
      </c>
      <c r="I16" s="28">
        <v>1152</v>
      </c>
      <c r="J16" s="28">
        <v>1259</v>
      </c>
      <c r="K16" s="28">
        <v>1206</v>
      </c>
      <c r="L16" s="28">
        <v>1466</v>
      </c>
      <c r="M16" s="29">
        <v>1147</v>
      </c>
    </row>
    <row r="17" spans="1:13">
      <c r="A17" s="23" t="s">
        <v>14</v>
      </c>
      <c r="B17" s="27">
        <v>8693</v>
      </c>
      <c r="C17" s="28">
        <v>7457</v>
      </c>
      <c r="D17" s="28">
        <v>14157</v>
      </c>
      <c r="E17" s="28">
        <v>10561</v>
      </c>
      <c r="F17" s="28">
        <v>7687</v>
      </c>
      <c r="G17" s="28">
        <v>8920</v>
      </c>
      <c r="H17" s="28">
        <v>1658</v>
      </c>
      <c r="I17" s="28">
        <v>1248</v>
      </c>
      <c r="J17" s="28">
        <v>1416</v>
      </c>
      <c r="K17" s="28">
        <v>1444</v>
      </c>
      <c r="L17" s="28">
        <v>1563</v>
      </c>
      <c r="M17" s="29">
        <v>1691</v>
      </c>
    </row>
    <row r="18" spans="1:13">
      <c r="A18" s="23" t="s">
        <v>15</v>
      </c>
      <c r="B18" s="27">
        <v>1025</v>
      </c>
      <c r="C18" s="28">
        <v>1228</v>
      </c>
      <c r="D18" s="28">
        <v>1010</v>
      </c>
      <c r="E18" s="28">
        <v>7856</v>
      </c>
      <c r="F18" s="28">
        <v>7196</v>
      </c>
      <c r="G18" s="28">
        <v>8426</v>
      </c>
      <c r="H18" s="28">
        <v>1562</v>
      </c>
      <c r="I18" s="28">
        <v>1845</v>
      </c>
      <c r="J18" s="28">
        <v>1526</v>
      </c>
      <c r="K18" s="28">
        <v>1522</v>
      </c>
      <c r="L18" s="28">
        <v>1329</v>
      </c>
      <c r="M18" s="29">
        <v>1078</v>
      </c>
    </row>
    <row r="19" spans="1:13">
      <c r="A19" s="23" t="s">
        <v>16</v>
      </c>
      <c r="B19" s="27">
        <v>1411</v>
      </c>
      <c r="C19" s="28">
        <v>1360</v>
      </c>
      <c r="D19" s="28">
        <v>1707</v>
      </c>
      <c r="E19" s="28">
        <v>1276</v>
      </c>
      <c r="F19" s="28">
        <v>1240</v>
      </c>
      <c r="G19" s="28">
        <v>1269</v>
      </c>
      <c r="H19" s="28">
        <v>1187</v>
      </c>
      <c r="I19" s="28">
        <v>1148</v>
      </c>
      <c r="J19" s="28">
        <v>1158</v>
      </c>
      <c r="K19" s="28">
        <v>4709</v>
      </c>
      <c r="L19" s="28">
        <v>4188</v>
      </c>
      <c r="M19" s="29">
        <v>3160</v>
      </c>
    </row>
    <row r="20" spans="1:13">
      <c r="A20" s="23" t="s">
        <v>17</v>
      </c>
      <c r="B20" s="27">
        <v>1893</v>
      </c>
      <c r="C20" s="28">
        <v>2943</v>
      </c>
      <c r="D20" s="28">
        <v>3162</v>
      </c>
      <c r="E20" s="28">
        <v>1127</v>
      </c>
      <c r="F20" s="28">
        <v>1116</v>
      </c>
      <c r="G20" s="28">
        <v>1136</v>
      </c>
      <c r="H20" s="28">
        <v>1071</v>
      </c>
      <c r="I20" s="28">
        <v>1132</v>
      </c>
      <c r="J20" s="28">
        <v>1115</v>
      </c>
      <c r="K20" s="28">
        <v>1020</v>
      </c>
      <c r="L20" s="28">
        <v>1029</v>
      </c>
      <c r="M20" s="29">
        <v>995</v>
      </c>
    </row>
    <row r="21" spans="1:13">
      <c r="A21" s="23" t="s">
        <v>18</v>
      </c>
      <c r="B21" s="30">
        <v>1680</v>
      </c>
      <c r="C21" s="31">
        <v>1383</v>
      </c>
      <c r="D21" s="31">
        <v>1476</v>
      </c>
      <c r="E21" s="31">
        <v>1569</v>
      </c>
      <c r="F21" s="31">
        <v>1591</v>
      </c>
      <c r="G21" s="31">
        <v>1769</v>
      </c>
      <c r="H21" s="31">
        <v>1583</v>
      </c>
      <c r="I21" s="31">
        <v>1507</v>
      </c>
      <c r="J21" s="31">
        <v>1592</v>
      </c>
      <c r="K21" s="31">
        <v>1519</v>
      </c>
      <c r="L21" s="31">
        <v>2175</v>
      </c>
      <c r="M21" s="32">
        <v>1500</v>
      </c>
    </row>
    <row r="23" spans="1:13" ht="15.75" thickBot="1"/>
    <row r="24" spans="1:13">
      <c r="B24" s="12" t="s">
        <v>19</v>
      </c>
      <c r="C24" s="13">
        <f>AVERAGE(B14:D14)</f>
        <v>1047.6666666666667</v>
      </c>
      <c r="D24" s="14">
        <f>$L$30/C24*100</f>
        <v>96.850143175310194</v>
      </c>
      <c r="E24" s="12" t="s">
        <v>27</v>
      </c>
      <c r="F24" s="13">
        <f>AVERAGE(E14:G14)</f>
        <v>1134</v>
      </c>
      <c r="G24" s="14">
        <f>$L$30/F24*100</f>
        <v>89.476778365667258</v>
      </c>
      <c r="H24" s="12" t="s">
        <v>35</v>
      </c>
      <c r="I24" s="13">
        <f>AVERAGE(H14:J14)</f>
        <v>989</v>
      </c>
      <c r="J24" s="14">
        <f t="shared" ref="J24:J31" si="0">$L$30/I24*100</f>
        <v>102.59521402089653</v>
      </c>
      <c r="K24" s="12" t="s">
        <v>43</v>
      </c>
      <c r="L24" s="13">
        <f>AVERAGE(K14:M14)</f>
        <v>7943.666666666667</v>
      </c>
      <c r="M24" s="14">
        <f>$L$30/L24*100</f>
        <v>12.773278502790482</v>
      </c>
    </row>
    <row r="25" spans="1:13">
      <c r="B25" s="15" t="s">
        <v>20</v>
      </c>
      <c r="C25" s="16">
        <f t="shared" ref="C25:C31" si="1">AVERAGE(B15:D15)</f>
        <v>1103.3333333333333</v>
      </c>
      <c r="D25" s="17">
        <f t="shared" ref="D25:D31" si="2">$L$30/C25*100</f>
        <v>91.963746223564954</v>
      </c>
      <c r="E25" s="15" t="s">
        <v>28</v>
      </c>
      <c r="F25" s="16">
        <f t="shared" ref="F25:F31" si="3">AVERAGE(E15:G15)</f>
        <v>1669.3333333333333</v>
      </c>
      <c r="G25" s="17">
        <f t="shared" ref="G25:G31" si="4">$L$30/F25*100</f>
        <v>60.782747603833862</v>
      </c>
      <c r="H25" s="15" t="s">
        <v>36</v>
      </c>
      <c r="I25" s="16">
        <f t="shared" ref="I25:I31" si="5">AVERAGE(H15:J15)</f>
        <v>1857.3333333333333</v>
      </c>
      <c r="J25" s="17">
        <f t="shared" si="0"/>
        <v>54.630294328786789</v>
      </c>
      <c r="K25" s="15" t="s">
        <v>44</v>
      </c>
      <c r="L25" s="16">
        <f t="shared" ref="L25:L31" si="6">AVERAGE(K15:M15)</f>
        <v>1201.6666666666667</v>
      </c>
      <c r="M25" s="17">
        <f t="shared" ref="M25:M31" si="7">$L$30/L25*100</f>
        <v>84.438280166435504</v>
      </c>
    </row>
    <row r="26" spans="1:13">
      <c r="B26" s="15" t="s">
        <v>21</v>
      </c>
      <c r="C26" s="16">
        <f t="shared" si="1"/>
        <v>1468.6666666666667</v>
      </c>
      <c r="D26" s="17">
        <f t="shared" si="2"/>
        <v>69.087607807535178</v>
      </c>
      <c r="E26" s="15" t="s">
        <v>29</v>
      </c>
      <c r="F26" s="16">
        <f t="shared" si="3"/>
        <v>1526.3333333333333</v>
      </c>
      <c r="G26" s="17">
        <f t="shared" si="4"/>
        <v>66.477396811530895</v>
      </c>
      <c r="H26" s="15" t="s">
        <v>37</v>
      </c>
      <c r="I26" s="16">
        <f t="shared" si="5"/>
        <v>1233</v>
      </c>
      <c r="J26" s="17">
        <f t="shared" si="0"/>
        <v>82.292511489591774</v>
      </c>
      <c r="K26" s="15" t="s">
        <v>45</v>
      </c>
      <c r="L26" s="16">
        <f t="shared" si="6"/>
        <v>1273</v>
      </c>
      <c r="M26" s="17">
        <f t="shared" si="7"/>
        <v>79.706729510343024</v>
      </c>
    </row>
    <row r="27" spans="1:13">
      <c r="B27" s="15" t="s">
        <v>22</v>
      </c>
      <c r="C27" s="16">
        <f t="shared" si="1"/>
        <v>10102.333333333334</v>
      </c>
      <c r="D27" s="17">
        <f t="shared" si="2"/>
        <v>10.043884251163096</v>
      </c>
      <c r="E27" s="15" t="s">
        <v>30</v>
      </c>
      <c r="F27" s="16">
        <f t="shared" si="3"/>
        <v>9056</v>
      </c>
      <c r="G27" s="17">
        <f t="shared" si="4"/>
        <v>11.204358068315665</v>
      </c>
      <c r="H27" s="15" t="s">
        <v>38</v>
      </c>
      <c r="I27" s="16">
        <f t="shared" si="5"/>
        <v>1440.6666666666667</v>
      </c>
      <c r="J27" s="17">
        <f t="shared" si="0"/>
        <v>70.430356316520133</v>
      </c>
      <c r="K27" s="15" t="s">
        <v>46</v>
      </c>
      <c r="L27" s="16">
        <f t="shared" si="6"/>
        <v>1566</v>
      </c>
      <c r="M27" s="17">
        <f t="shared" si="7"/>
        <v>64.793529161345248</v>
      </c>
    </row>
    <row r="28" spans="1:13">
      <c r="B28" s="15" t="s">
        <v>23</v>
      </c>
      <c r="C28" s="16">
        <f t="shared" si="1"/>
        <v>1087.6666666666667</v>
      </c>
      <c r="D28" s="17">
        <f t="shared" si="2"/>
        <v>93.288384921851048</v>
      </c>
      <c r="E28" s="15" t="s">
        <v>31</v>
      </c>
      <c r="F28" s="16">
        <f t="shared" si="3"/>
        <v>7826</v>
      </c>
      <c r="G28" s="17">
        <f t="shared" si="4"/>
        <v>12.965329244399012</v>
      </c>
      <c r="H28" s="15" t="s">
        <v>39</v>
      </c>
      <c r="I28" s="16">
        <f t="shared" si="5"/>
        <v>1644.3333333333333</v>
      </c>
      <c r="J28" s="17">
        <f t="shared" si="0"/>
        <v>61.706872085951758</v>
      </c>
      <c r="K28" s="15" t="s">
        <v>47</v>
      </c>
      <c r="L28" s="16">
        <f t="shared" si="6"/>
        <v>1309.6666666666667</v>
      </c>
      <c r="M28" s="17">
        <f t="shared" si="7"/>
        <v>77.475184525324508</v>
      </c>
    </row>
    <row r="29" spans="1:13">
      <c r="B29" s="15" t="s">
        <v>24</v>
      </c>
      <c r="C29" s="16">
        <f t="shared" si="1"/>
        <v>1492.6666666666667</v>
      </c>
      <c r="D29" s="17">
        <f t="shared" si="2"/>
        <v>67.976775346136662</v>
      </c>
      <c r="E29" s="15" t="s">
        <v>32</v>
      </c>
      <c r="F29" s="16">
        <f t="shared" si="3"/>
        <v>1261.6666666666667</v>
      </c>
      <c r="G29" s="17">
        <f t="shared" si="4"/>
        <v>80.422721268163798</v>
      </c>
      <c r="H29" s="15" t="s">
        <v>40</v>
      </c>
      <c r="I29" s="16">
        <f t="shared" si="5"/>
        <v>1164.3333333333333</v>
      </c>
      <c r="J29" s="17">
        <f t="shared" si="0"/>
        <v>87.145720011451473</v>
      </c>
      <c r="K29" s="15" t="s">
        <v>48</v>
      </c>
      <c r="L29" s="16">
        <f t="shared" si="6"/>
        <v>4019</v>
      </c>
      <c r="M29" s="17">
        <f t="shared" si="7"/>
        <v>25.246744629675703</v>
      </c>
    </row>
    <row r="30" spans="1:13">
      <c r="B30" s="15" t="s">
        <v>25</v>
      </c>
      <c r="C30" s="16">
        <f t="shared" si="1"/>
        <v>2666</v>
      </c>
      <c r="D30" s="17">
        <f t="shared" si="2"/>
        <v>38.059514878719682</v>
      </c>
      <c r="E30" s="15" t="s">
        <v>33</v>
      </c>
      <c r="F30" s="16">
        <f t="shared" si="3"/>
        <v>1126.3333333333333</v>
      </c>
      <c r="G30" s="17">
        <f t="shared" si="4"/>
        <v>90.08582420834567</v>
      </c>
      <c r="H30" s="15" t="s">
        <v>41</v>
      </c>
      <c r="I30" s="16">
        <f t="shared" si="5"/>
        <v>1106</v>
      </c>
      <c r="J30" s="17">
        <f t="shared" si="0"/>
        <v>91.742013261000594</v>
      </c>
      <c r="K30" s="15" t="s">
        <v>49</v>
      </c>
      <c r="L30" s="16">
        <f t="shared" si="6"/>
        <v>1014.6666666666666</v>
      </c>
      <c r="M30" s="17">
        <f t="shared" si="7"/>
        <v>100</v>
      </c>
    </row>
    <row r="31" spans="1:13" ht="15.75" thickBot="1">
      <c r="B31" s="18" t="s">
        <v>26</v>
      </c>
      <c r="C31" s="19">
        <f t="shared" si="1"/>
        <v>1513</v>
      </c>
      <c r="D31" s="20">
        <f t="shared" si="2"/>
        <v>67.063229786296546</v>
      </c>
      <c r="E31" s="18" t="s">
        <v>34</v>
      </c>
      <c r="F31" s="19">
        <f t="shared" si="3"/>
        <v>1643</v>
      </c>
      <c r="G31" s="20">
        <f t="shared" si="4"/>
        <v>61.75694867113004</v>
      </c>
      <c r="H31" s="18" t="s">
        <v>42</v>
      </c>
      <c r="I31" s="19">
        <f t="shared" si="5"/>
        <v>1560.6666666666667</v>
      </c>
      <c r="J31" s="20">
        <f t="shared" si="0"/>
        <v>65.01495087569414</v>
      </c>
      <c r="K31" s="18" t="s">
        <v>50</v>
      </c>
      <c r="L31" s="19">
        <f t="shared" si="6"/>
        <v>1731.3333333333333</v>
      </c>
      <c r="M31" s="20">
        <f t="shared" si="7"/>
        <v>58.606083943011164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pH-4</vt:lpstr>
      <vt:lpstr>pH-7.4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2012-07-30T13:57:04Z</dcterms:created>
  <dcterms:modified xsi:type="dcterms:W3CDTF">2013-01-18T12:38:26Z</dcterms:modified>
</cp:coreProperties>
</file>