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480" windowHeight="8130" firstSheet="6" activeTab="10"/>
  </bookViews>
  <sheets>
    <sheet name="CRD599-610" sheetId="1" r:id="rId1"/>
    <sheet name="CRD601-615" sheetId="2" r:id="rId2"/>
    <sheet name="CRD616-627" sheetId="3" r:id="rId3"/>
    <sheet name="CRD 628-632" sheetId="4" r:id="rId4"/>
    <sheet name="CRD633-647" sheetId="5" r:id="rId5"/>
    <sheet name="CRD648" sheetId="6" r:id="rId6"/>
    <sheet name="CRD656-669" sheetId="7" r:id="rId7"/>
    <sheet name="CRD673-675" sheetId="8" r:id="rId8"/>
    <sheet name="CRD676-681" sheetId="9" r:id="rId9"/>
    <sheet name="CRD682-693" sheetId="10" r:id="rId10"/>
    <sheet name="CRD694-703" sheetId="11" r:id="rId11"/>
  </sheets>
  <calcPr calcId="144525"/>
</workbook>
</file>

<file path=xl/calcChain.xml><?xml version="1.0" encoding="utf-8"?>
<calcChain xmlns="http://schemas.openxmlformats.org/spreadsheetml/2006/main">
  <c r="D38" i="10" l="1"/>
  <c r="C38" i="10"/>
  <c r="F38" i="10" s="1"/>
  <c r="D37" i="10"/>
  <c r="C37" i="10"/>
  <c r="F37" i="10"/>
  <c r="R36" i="10"/>
  <c r="Q36" i="10"/>
  <c r="T36" i="10" s="1"/>
  <c r="K36" i="10"/>
  <c r="J36" i="10"/>
  <c r="M36" i="10" s="1"/>
  <c r="D36" i="10"/>
  <c r="C36" i="10"/>
  <c r="F36" i="10" s="1"/>
  <c r="R35" i="10"/>
  <c r="Q35" i="10"/>
  <c r="T35" i="10" s="1"/>
  <c r="K35" i="10"/>
  <c r="J35" i="10"/>
  <c r="M35" i="10" s="1"/>
  <c r="D35" i="10"/>
  <c r="C35" i="10"/>
  <c r="F35" i="10" s="1"/>
  <c r="R34" i="10"/>
  <c r="Q34" i="10"/>
  <c r="T34" i="10" s="1"/>
  <c r="K34" i="10"/>
  <c r="J34" i="10"/>
  <c r="M34" i="10" s="1"/>
  <c r="D34" i="10"/>
  <c r="C34" i="10"/>
  <c r="F34" i="10" s="1"/>
  <c r="R33" i="10"/>
  <c r="Q33" i="10"/>
  <c r="T33" i="10" s="1"/>
  <c r="K33" i="10"/>
  <c r="J33" i="10"/>
  <c r="M33" i="10" s="1"/>
  <c r="D33" i="10"/>
  <c r="C33" i="10"/>
  <c r="F33" i="10" s="1"/>
  <c r="R32" i="10"/>
  <c r="Q32" i="10"/>
  <c r="T32" i="10" s="1"/>
  <c r="K32" i="10"/>
  <c r="J32" i="10"/>
  <c r="M32" i="10" s="1"/>
  <c r="D32" i="10"/>
  <c r="C32" i="10"/>
  <c r="F32" i="10" s="1"/>
  <c r="R31" i="10"/>
  <c r="Q31" i="10"/>
  <c r="T31" i="10" s="1"/>
  <c r="K31" i="10"/>
  <c r="J31" i="10"/>
  <c r="M31" i="10" s="1"/>
  <c r="D31" i="10"/>
  <c r="C31" i="10"/>
  <c r="F31" i="10" s="1"/>
  <c r="R30" i="10"/>
  <c r="Q30" i="10"/>
  <c r="T30" i="10" s="1"/>
  <c r="K30" i="10"/>
  <c r="J30" i="10"/>
  <c r="M30" i="10" s="1"/>
  <c r="D30" i="10"/>
  <c r="C30" i="10"/>
  <c r="F30" i="10" s="1"/>
  <c r="R29" i="10"/>
  <c r="Q29" i="10"/>
  <c r="T29" i="10" s="1"/>
  <c r="K29" i="10"/>
  <c r="J29" i="10"/>
  <c r="M29" i="10" s="1"/>
  <c r="D29" i="10"/>
  <c r="C29" i="10"/>
  <c r="F29" i="10" s="1"/>
  <c r="Q28" i="10"/>
  <c r="S28" i="10" s="1"/>
  <c r="K28" i="10"/>
  <c r="J28" i="10"/>
  <c r="D28" i="10"/>
  <c r="C28" i="10"/>
  <c r="F28" i="10" s="1"/>
  <c r="R27" i="10"/>
  <c r="Q27" i="10"/>
  <c r="K27" i="10"/>
  <c r="J27" i="10"/>
  <c r="D27" i="10"/>
  <c r="C27" i="10"/>
  <c r="R26" i="10"/>
  <c r="Q26" i="10"/>
  <c r="K26" i="10"/>
  <c r="J26" i="10"/>
  <c r="D26" i="10"/>
  <c r="C26" i="10"/>
  <c r="R25" i="10"/>
  <c r="Q25" i="10"/>
  <c r="K25" i="10"/>
  <c r="J25" i="10"/>
  <c r="D25" i="10"/>
  <c r="C25" i="10"/>
  <c r="D36" i="11"/>
  <c r="C36" i="11"/>
  <c r="D35" i="11"/>
  <c r="F35" i="11" s="1"/>
  <c r="G35" i="11" s="1"/>
  <c r="C35" i="11"/>
  <c r="E35" i="11"/>
  <c r="H35" i="11" s="1"/>
  <c r="F36" i="11"/>
  <c r="R34" i="11"/>
  <c r="Q34" i="11"/>
  <c r="T34" i="11" s="1"/>
  <c r="K34" i="11"/>
  <c r="J34" i="11"/>
  <c r="M34" i="11" s="1"/>
  <c r="D34" i="11"/>
  <c r="C34" i="11"/>
  <c r="F34" i="11" s="1"/>
  <c r="R33" i="11"/>
  <c r="Q33" i="11"/>
  <c r="T33" i="11" s="1"/>
  <c r="K33" i="11"/>
  <c r="J33" i="11"/>
  <c r="M33" i="11" s="1"/>
  <c r="D33" i="11"/>
  <c r="C33" i="11"/>
  <c r="F33" i="11" s="1"/>
  <c r="R32" i="11"/>
  <c r="Q32" i="11"/>
  <c r="T32" i="11" s="1"/>
  <c r="K32" i="11"/>
  <c r="J32" i="11"/>
  <c r="M32" i="11" s="1"/>
  <c r="D32" i="11"/>
  <c r="C32" i="11"/>
  <c r="F32" i="11" s="1"/>
  <c r="R31" i="11"/>
  <c r="Q31" i="11"/>
  <c r="T31" i="11" s="1"/>
  <c r="K31" i="11"/>
  <c r="J31" i="11"/>
  <c r="M31" i="11" s="1"/>
  <c r="D31" i="11"/>
  <c r="C31" i="11"/>
  <c r="F31" i="11" s="1"/>
  <c r="R30" i="11"/>
  <c r="Q30" i="11"/>
  <c r="T30" i="11" s="1"/>
  <c r="K30" i="11"/>
  <c r="J30" i="11"/>
  <c r="M30" i="11" s="1"/>
  <c r="D30" i="11"/>
  <c r="C30" i="11"/>
  <c r="F30" i="11" s="1"/>
  <c r="R29" i="11"/>
  <c r="Q29" i="11"/>
  <c r="T29" i="11" s="1"/>
  <c r="K29" i="11"/>
  <c r="J29" i="11"/>
  <c r="M29" i="11" s="1"/>
  <c r="D29" i="11"/>
  <c r="C29" i="11"/>
  <c r="F29" i="11" s="1"/>
  <c r="R28" i="11"/>
  <c r="Q28" i="11"/>
  <c r="T28" i="11" s="1"/>
  <c r="K28" i="11"/>
  <c r="J28" i="11"/>
  <c r="M28" i="11" s="1"/>
  <c r="D28" i="11"/>
  <c r="C28" i="11"/>
  <c r="F28" i="11" s="1"/>
  <c r="R27" i="11"/>
  <c r="Q27" i="11"/>
  <c r="T27" i="11" s="1"/>
  <c r="K27" i="11"/>
  <c r="J27" i="11"/>
  <c r="M27" i="11" s="1"/>
  <c r="D27" i="11"/>
  <c r="C27" i="11"/>
  <c r="F27" i="11" s="1"/>
  <c r="R26" i="11"/>
  <c r="Q26" i="11"/>
  <c r="T26" i="11" s="1"/>
  <c r="K26" i="11"/>
  <c r="J26" i="11"/>
  <c r="M26" i="11" s="1"/>
  <c r="D26" i="11"/>
  <c r="C26" i="11"/>
  <c r="F26" i="11" s="1"/>
  <c r="R25" i="11"/>
  <c r="Q25" i="11"/>
  <c r="T25" i="11" s="1"/>
  <c r="K25" i="11"/>
  <c r="J25" i="11"/>
  <c r="M25" i="11" s="1"/>
  <c r="D25" i="11"/>
  <c r="C25" i="11"/>
  <c r="F25" i="11" s="1"/>
  <c r="D31" i="9"/>
  <c r="C31" i="9"/>
  <c r="D32" i="9"/>
  <c r="C32" i="9"/>
  <c r="F32" i="9" s="1"/>
  <c r="R31" i="9"/>
  <c r="Q31" i="9"/>
  <c r="K31" i="9"/>
  <c r="J31" i="9"/>
  <c r="F31" i="9"/>
  <c r="R30" i="9"/>
  <c r="Q30" i="9"/>
  <c r="T30" i="9" s="1"/>
  <c r="K30" i="9"/>
  <c r="J30" i="9"/>
  <c r="M30" i="9" s="1"/>
  <c r="D30" i="9"/>
  <c r="C30" i="9"/>
  <c r="F30" i="9" s="1"/>
  <c r="R29" i="9"/>
  <c r="Q29" i="9"/>
  <c r="T29" i="9" s="1"/>
  <c r="K29" i="9"/>
  <c r="J29" i="9"/>
  <c r="M29" i="9" s="1"/>
  <c r="D29" i="9"/>
  <c r="C29" i="9"/>
  <c r="F29" i="9" s="1"/>
  <c r="R28" i="9"/>
  <c r="Q28" i="9"/>
  <c r="T28" i="9" s="1"/>
  <c r="K28" i="9"/>
  <c r="J28" i="9"/>
  <c r="M28" i="9" s="1"/>
  <c r="D28" i="9"/>
  <c r="C28" i="9"/>
  <c r="F28" i="9" s="1"/>
  <c r="R27" i="9"/>
  <c r="Q27" i="9"/>
  <c r="T27" i="9" s="1"/>
  <c r="K27" i="9"/>
  <c r="J27" i="9"/>
  <c r="M27" i="9" s="1"/>
  <c r="D27" i="9"/>
  <c r="C27" i="9"/>
  <c r="F27" i="9" s="1"/>
  <c r="R26" i="9"/>
  <c r="Q26" i="9"/>
  <c r="T26" i="9" s="1"/>
  <c r="K26" i="9"/>
  <c r="J26" i="9"/>
  <c r="M26" i="9" s="1"/>
  <c r="D26" i="9"/>
  <c r="C26" i="9"/>
  <c r="F26" i="9" s="1"/>
  <c r="R25" i="9"/>
  <c r="Q25" i="9"/>
  <c r="T25" i="9" s="1"/>
  <c r="K25" i="9"/>
  <c r="J25" i="9"/>
  <c r="M25" i="9" s="1"/>
  <c r="D25" i="9"/>
  <c r="C25" i="9"/>
  <c r="F25" i="9" s="1"/>
  <c r="Q27" i="8"/>
  <c r="R27" i="8"/>
  <c r="T27" i="8" s="1"/>
  <c r="Q28" i="8"/>
  <c r="R28" i="8"/>
  <c r="T28" i="8" s="1"/>
  <c r="R26" i="8"/>
  <c r="Q26" i="8"/>
  <c r="T26" i="8" s="1"/>
  <c r="J27" i="8"/>
  <c r="K27" i="8"/>
  <c r="J28" i="8"/>
  <c r="K28" i="8"/>
  <c r="M28" i="8" s="1"/>
  <c r="K26" i="8"/>
  <c r="J26" i="8"/>
  <c r="M26" i="8" s="1"/>
  <c r="D30" i="8"/>
  <c r="E30" i="8" s="1"/>
  <c r="C30" i="8"/>
  <c r="D29" i="8"/>
  <c r="F29" i="8" s="1"/>
  <c r="C29" i="8"/>
  <c r="E28" i="8"/>
  <c r="C27" i="8"/>
  <c r="D27" i="8"/>
  <c r="F27" i="8" s="1"/>
  <c r="C28" i="8"/>
  <c r="F28" i="8" s="1"/>
  <c r="G28" i="8" s="1"/>
  <c r="D28" i="8"/>
  <c r="D26" i="8"/>
  <c r="C26" i="8"/>
  <c r="M27" i="8"/>
  <c r="F26" i="8"/>
  <c r="D40" i="7"/>
  <c r="C40" i="7"/>
  <c r="F40" i="7" s="1"/>
  <c r="D39" i="7"/>
  <c r="C39" i="7"/>
  <c r="F39" i="7" s="1"/>
  <c r="R38" i="7"/>
  <c r="Q38" i="7"/>
  <c r="K38" i="7"/>
  <c r="J38" i="7"/>
  <c r="D38" i="7"/>
  <c r="C38" i="7"/>
  <c r="R37" i="7"/>
  <c r="Q37" i="7"/>
  <c r="K37" i="7"/>
  <c r="J37" i="7"/>
  <c r="D37" i="7"/>
  <c r="C37" i="7"/>
  <c r="R36" i="7"/>
  <c r="Q36" i="7"/>
  <c r="K36" i="7"/>
  <c r="J36" i="7"/>
  <c r="D36" i="7"/>
  <c r="C36" i="7"/>
  <c r="R35" i="7"/>
  <c r="Q35" i="7"/>
  <c r="K35" i="7"/>
  <c r="J35" i="7"/>
  <c r="D35" i="7"/>
  <c r="C35" i="7"/>
  <c r="R34" i="7"/>
  <c r="Q34" i="7"/>
  <c r="K34" i="7"/>
  <c r="J34" i="7"/>
  <c r="D34" i="7"/>
  <c r="C34" i="7"/>
  <c r="R33" i="7"/>
  <c r="Q33" i="7"/>
  <c r="K33" i="7"/>
  <c r="J33" i="7"/>
  <c r="D33" i="7"/>
  <c r="C33" i="7"/>
  <c r="R32" i="7"/>
  <c r="Q32" i="7"/>
  <c r="K32" i="7"/>
  <c r="J32" i="7"/>
  <c r="D32" i="7"/>
  <c r="C32" i="7"/>
  <c r="R31" i="7"/>
  <c r="Q31" i="7"/>
  <c r="K31" i="7"/>
  <c r="J31" i="7"/>
  <c r="D31" i="7"/>
  <c r="C31" i="7"/>
  <c r="R30" i="7"/>
  <c r="Q30" i="7"/>
  <c r="T30" i="7" s="1"/>
  <c r="K30" i="7"/>
  <c r="J30" i="7"/>
  <c r="M30" i="7" s="1"/>
  <c r="D30" i="7"/>
  <c r="C30" i="7"/>
  <c r="F30" i="7" s="1"/>
  <c r="R29" i="7"/>
  <c r="Q29" i="7"/>
  <c r="T29" i="7" s="1"/>
  <c r="K29" i="7"/>
  <c r="J29" i="7"/>
  <c r="M29" i="7" s="1"/>
  <c r="D29" i="7"/>
  <c r="C29" i="7"/>
  <c r="F29" i="7" s="1"/>
  <c r="Q28" i="7"/>
  <c r="K28" i="7"/>
  <c r="J28" i="7"/>
  <c r="D28" i="7"/>
  <c r="C28" i="7"/>
  <c r="R27" i="7"/>
  <c r="Q27" i="7"/>
  <c r="K27" i="7"/>
  <c r="J27" i="7"/>
  <c r="D27" i="7"/>
  <c r="C27" i="7"/>
  <c r="R26" i="7"/>
  <c r="Q26" i="7"/>
  <c r="K26" i="7"/>
  <c r="J26" i="7"/>
  <c r="D26" i="7"/>
  <c r="C26" i="7"/>
  <c r="R25" i="7"/>
  <c r="Q25" i="7"/>
  <c r="K25" i="7"/>
  <c r="J25" i="7"/>
  <c r="D25" i="7"/>
  <c r="C25" i="7"/>
  <c r="H25" i="6"/>
  <c r="H27" i="6"/>
  <c r="H24" i="6"/>
  <c r="F25" i="6"/>
  <c r="G25" i="6" s="1"/>
  <c r="F26" i="6"/>
  <c r="F27" i="6"/>
  <c r="G27" i="6" s="1"/>
  <c r="F28" i="6"/>
  <c r="F24" i="6"/>
  <c r="G24" i="6" s="1"/>
  <c r="E25" i="6"/>
  <c r="E26" i="6"/>
  <c r="H26" i="6" s="1"/>
  <c r="E27" i="6"/>
  <c r="E28" i="6"/>
  <c r="H28" i="6" s="1"/>
  <c r="E24" i="6"/>
  <c r="D41" i="5"/>
  <c r="C41" i="5"/>
  <c r="D40" i="5"/>
  <c r="C40" i="5"/>
  <c r="R39" i="5"/>
  <c r="Q39" i="5"/>
  <c r="K39" i="5"/>
  <c r="J39" i="5"/>
  <c r="D39" i="5"/>
  <c r="C39" i="5"/>
  <c r="R38" i="5"/>
  <c r="Q38" i="5"/>
  <c r="K38" i="5"/>
  <c r="J38" i="5"/>
  <c r="D38" i="5"/>
  <c r="C38" i="5"/>
  <c r="R37" i="5"/>
  <c r="Q37" i="5"/>
  <c r="K37" i="5"/>
  <c r="J37" i="5"/>
  <c r="D37" i="5"/>
  <c r="C37" i="5"/>
  <c r="R36" i="5"/>
  <c r="Q36" i="5"/>
  <c r="K36" i="5"/>
  <c r="J36" i="5"/>
  <c r="D36" i="5"/>
  <c r="C36" i="5"/>
  <c r="R35" i="5"/>
  <c r="Q35" i="5"/>
  <c r="K35" i="5"/>
  <c r="J35" i="5"/>
  <c r="D35" i="5"/>
  <c r="C35" i="5"/>
  <c r="R34" i="5"/>
  <c r="Q34" i="5"/>
  <c r="K34" i="5"/>
  <c r="J34" i="5"/>
  <c r="D34" i="5"/>
  <c r="C34" i="5"/>
  <c r="R33" i="5"/>
  <c r="Q33" i="5"/>
  <c r="K33" i="5"/>
  <c r="J33" i="5"/>
  <c r="D33" i="5"/>
  <c r="C33" i="5"/>
  <c r="R32" i="5"/>
  <c r="Q32" i="5"/>
  <c r="K32" i="5"/>
  <c r="J32" i="5"/>
  <c r="D32" i="5"/>
  <c r="C32" i="5"/>
  <c r="R31" i="5"/>
  <c r="Q31" i="5"/>
  <c r="K31" i="5"/>
  <c r="J31" i="5"/>
  <c r="D31" i="5"/>
  <c r="C31" i="5"/>
  <c r="R30" i="5"/>
  <c r="Q30" i="5"/>
  <c r="K30" i="5"/>
  <c r="J30" i="5"/>
  <c r="D30" i="5"/>
  <c r="C30" i="5"/>
  <c r="R29" i="5"/>
  <c r="Q29" i="5"/>
  <c r="K29" i="5"/>
  <c r="J29" i="5"/>
  <c r="D29" i="5"/>
  <c r="C29" i="5"/>
  <c r="R28" i="5"/>
  <c r="Q28" i="5"/>
  <c r="K28" i="5"/>
  <c r="J28" i="5"/>
  <c r="D28" i="5"/>
  <c r="C28" i="5"/>
  <c r="R27" i="5"/>
  <c r="Q27" i="5"/>
  <c r="K27" i="5"/>
  <c r="J27" i="5"/>
  <c r="D27" i="5"/>
  <c r="C27" i="5"/>
  <c r="R26" i="5"/>
  <c r="Q26" i="5"/>
  <c r="K26" i="5"/>
  <c r="J26" i="5"/>
  <c r="D26" i="5"/>
  <c r="C26" i="5"/>
  <c r="R25" i="5"/>
  <c r="Q25" i="5"/>
  <c r="K25" i="5"/>
  <c r="J25" i="5"/>
  <c r="D25" i="5"/>
  <c r="C25" i="5"/>
  <c r="D27" i="4"/>
  <c r="D31" i="4"/>
  <c r="C31" i="4"/>
  <c r="F31" i="4" s="1"/>
  <c r="D30" i="4"/>
  <c r="C30" i="4"/>
  <c r="F30" i="4"/>
  <c r="R29" i="4"/>
  <c r="Q29" i="4"/>
  <c r="T29" i="4" s="1"/>
  <c r="K29" i="4"/>
  <c r="J29" i="4"/>
  <c r="M29" i="4" s="1"/>
  <c r="D29" i="4"/>
  <c r="C29" i="4"/>
  <c r="F29" i="4" s="1"/>
  <c r="R28" i="4"/>
  <c r="Q28" i="4"/>
  <c r="T28" i="4" s="1"/>
  <c r="K28" i="4"/>
  <c r="J28" i="4"/>
  <c r="M28" i="4" s="1"/>
  <c r="D28" i="4"/>
  <c r="C28" i="4"/>
  <c r="F28" i="4" s="1"/>
  <c r="R27" i="4"/>
  <c r="Q27" i="4"/>
  <c r="T27" i="4" s="1"/>
  <c r="K27" i="4"/>
  <c r="J27" i="4"/>
  <c r="M27" i="4" s="1"/>
  <c r="C27" i="4"/>
  <c r="R26" i="4"/>
  <c r="Q26" i="4"/>
  <c r="K26" i="4"/>
  <c r="J26" i="4"/>
  <c r="D26" i="4"/>
  <c r="C26" i="4"/>
  <c r="R25" i="4"/>
  <c r="Q25" i="4"/>
  <c r="K25" i="4"/>
  <c r="J25" i="4"/>
  <c r="D25" i="4"/>
  <c r="C25" i="4"/>
  <c r="D41" i="3"/>
  <c r="C41" i="3"/>
  <c r="D40" i="3"/>
  <c r="C40" i="3"/>
  <c r="R39" i="3"/>
  <c r="Q39" i="3"/>
  <c r="K39" i="3"/>
  <c r="J39" i="3"/>
  <c r="D39" i="3"/>
  <c r="C39" i="3"/>
  <c r="R38" i="3"/>
  <c r="Q38" i="3"/>
  <c r="K38" i="3"/>
  <c r="J38" i="3"/>
  <c r="D38" i="3"/>
  <c r="C38" i="3"/>
  <c r="R37" i="3"/>
  <c r="Q37" i="3"/>
  <c r="K37" i="3"/>
  <c r="J37" i="3"/>
  <c r="D37" i="3"/>
  <c r="C37" i="3"/>
  <c r="R36" i="3"/>
  <c r="Q36" i="3"/>
  <c r="K36" i="3"/>
  <c r="J36" i="3"/>
  <c r="D36" i="3"/>
  <c r="C36" i="3"/>
  <c r="R35" i="3"/>
  <c r="Q35" i="3"/>
  <c r="K35" i="3"/>
  <c r="J35" i="3"/>
  <c r="D35" i="3"/>
  <c r="C35" i="3"/>
  <c r="R34" i="3"/>
  <c r="Q34" i="3"/>
  <c r="K34" i="3"/>
  <c r="J34" i="3"/>
  <c r="D34" i="3"/>
  <c r="C34" i="3"/>
  <c r="R33" i="3"/>
  <c r="Q33" i="3"/>
  <c r="K33" i="3"/>
  <c r="J33" i="3"/>
  <c r="D33" i="3"/>
  <c r="C33" i="3"/>
  <c r="R32" i="3"/>
  <c r="Q32" i="3"/>
  <c r="K32" i="3"/>
  <c r="J32" i="3"/>
  <c r="D32" i="3"/>
  <c r="C32" i="3"/>
  <c r="R31" i="3"/>
  <c r="Q31" i="3"/>
  <c r="K31" i="3"/>
  <c r="J31" i="3"/>
  <c r="D31" i="3"/>
  <c r="C31" i="3"/>
  <c r="R30" i="3"/>
  <c r="Q30" i="3"/>
  <c r="T30" i="3" s="1"/>
  <c r="K30" i="3"/>
  <c r="J30" i="3"/>
  <c r="M30" i="3" s="1"/>
  <c r="D30" i="3"/>
  <c r="C30" i="3"/>
  <c r="F30" i="3" s="1"/>
  <c r="R29" i="3"/>
  <c r="Q29" i="3"/>
  <c r="T29" i="3" s="1"/>
  <c r="K29" i="3"/>
  <c r="J29" i="3"/>
  <c r="M29" i="3" s="1"/>
  <c r="D29" i="3"/>
  <c r="C29" i="3"/>
  <c r="F29" i="3" s="1"/>
  <c r="R28" i="3"/>
  <c r="Q28" i="3"/>
  <c r="T28" i="3" s="1"/>
  <c r="K28" i="3"/>
  <c r="J28" i="3"/>
  <c r="M28" i="3" s="1"/>
  <c r="D28" i="3"/>
  <c r="C28" i="3"/>
  <c r="F28" i="3" s="1"/>
  <c r="R27" i="3"/>
  <c r="Q27" i="3"/>
  <c r="T27" i="3" s="1"/>
  <c r="K27" i="3"/>
  <c r="J27" i="3"/>
  <c r="M27" i="3" s="1"/>
  <c r="D27" i="3"/>
  <c r="C27" i="3"/>
  <c r="F27" i="3" s="1"/>
  <c r="R26" i="3"/>
  <c r="Q26" i="3"/>
  <c r="T26" i="3" s="1"/>
  <c r="K26" i="3"/>
  <c r="J26" i="3"/>
  <c r="M26" i="3" s="1"/>
  <c r="D26" i="3"/>
  <c r="C26" i="3"/>
  <c r="F26" i="3" s="1"/>
  <c r="R25" i="3"/>
  <c r="Q25" i="3"/>
  <c r="T25" i="3" s="1"/>
  <c r="K25" i="3"/>
  <c r="J25" i="3"/>
  <c r="M25" i="3" s="1"/>
  <c r="D25" i="3"/>
  <c r="C25" i="3"/>
  <c r="F25" i="3" s="1"/>
  <c r="Q34" i="2"/>
  <c r="R34" i="2"/>
  <c r="Q35" i="2"/>
  <c r="R35" i="2"/>
  <c r="T35" i="2" s="1"/>
  <c r="Q36" i="2"/>
  <c r="R36" i="2"/>
  <c r="Q37" i="2"/>
  <c r="R37" i="2"/>
  <c r="T37" i="2" s="1"/>
  <c r="Q38" i="2"/>
  <c r="R38" i="2"/>
  <c r="Q39" i="2"/>
  <c r="R39" i="2"/>
  <c r="T39" i="2" s="1"/>
  <c r="R33" i="2"/>
  <c r="Q33" i="2"/>
  <c r="T33" i="2" s="1"/>
  <c r="Q32" i="2"/>
  <c r="R32" i="2"/>
  <c r="Q26" i="2"/>
  <c r="R26" i="2"/>
  <c r="Q27" i="2"/>
  <c r="R27" i="2"/>
  <c r="T27" i="2" s="1"/>
  <c r="Q28" i="2"/>
  <c r="R28" i="2"/>
  <c r="Q29" i="2"/>
  <c r="R29" i="2"/>
  <c r="T29" i="2" s="1"/>
  <c r="Q30" i="2"/>
  <c r="R30" i="2"/>
  <c r="Q31" i="2"/>
  <c r="R31" i="2"/>
  <c r="T31" i="2" s="1"/>
  <c r="R25" i="2"/>
  <c r="Q25" i="2"/>
  <c r="T25" i="2" s="1"/>
  <c r="J34" i="2"/>
  <c r="K34" i="2"/>
  <c r="M34" i="2" s="1"/>
  <c r="J35" i="2"/>
  <c r="K35" i="2"/>
  <c r="J36" i="2"/>
  <c r="K36" i="2"/>
  <c r="M36" i="2" s="1"/>
  <c r="J37" i="2"/>
  <c r="K37" i="2"/>
  <c r="J38" i="2"/>
  <c r="K38" i="2"/>
  <c r="M38" i="2" s="1"/>
  <c r="J39" i="2"/>
  <c r="K39" i="2"/>
  <c r="K33" i="2"/>
  <c r="J33" i="2"/>
  <c r="J26" i="2"/>
  <c r="K26" i="2"/>
  <c r="M26" i="2" s="1"/>
  <c r="J27" i="2"/>
  <c r="K27" i="2"/>
  <c r="J28" i="2"/>
  <c r="K28" i="2"/>
  <c r="M28" i="2" s="1"/>
  <c r="J29" i="2"/>
  <c r="K29" i="2"/>
  <c r="J30" i="2"/>
  <c r="K30" i="2"/>
  <c r="M30" i="2" s="1"/>
  <c r="J31" i="2"/>
  <c r="K31" i="2"/>
  <c r="J32" i="2"/>
  <c r="K32" i="2"/>
  <c r="M32" i="2" s="1"/>
  <c r="K25" i="2"/>
  <c r="J25" i="2"/>
  <c r="T38" i="2"/>
  <c r="T36" i="2"/>
  <c r="T34" i="2"/>
  <c r="T32" i="2"/>
  <c r="T30" i="2"/>
  <c r="T28" i="2"/>
  <c r="T26" i="2"/>
  <c r="M39" i="2"/>
  <c r="M37" i="2"/>
  <c r="M35" i="2"/>
  <c r="M33" i="2"/>
  <c r="M31" i="2"/>
  <c r="M29" i="2"/>
  <c r="M27" i="2"/>
  <c r="M25" i="2"/>
  <c r="D41" i="2"/>
  <c r="C41" i="2"/>
  <c r="E41" i="2" s="1"/>
  <c r="C40" i="2"/>
  <c r="F40" i="2" s="1"/>
  <c r="G40" i="2" s="1"/>
  <c r="D40" i="2"/>
  <c r="E40" i="2" s="1"/>
  <c r="H40" i="2" s="1"/>
  <c r="C34" i="2"/>
  <c r="F34" i="2" s="1"/>
  <c r="G34" i="2" s="1"/>
  <c r="D34" i="2"/>
  <c r="E34" i="2" s="1"/>
  <c r="H34" i="2" s="1"/>
  <c r="C35" i="2"/>
  <c r="E35" i="2" s="1"/>
  <c r="H35" i="2" s="1"/>
  <c r="D35" i="2"/>
  <c r="F35" i="2" s="1"/>
  <c r="C36" i="2"/>
  <c r="F36" i="2" s="1"/>
  <c r="G36" i="2" s="1"/>
  <c r="D36" i="2"/>
  <c r="E36" i="2" s="1"/>
  <c r="H36" i="2" s="1"/>
  <c r="C37" i="2"/>
  <c r="E37" i="2" s="1"/>
  <c r="H37" i="2" s="1"/>
  <c r="D37" i="2"/>
  <c r="F37" i="2" s="1"/>
  <c r="C38" i="2"/>
  <c r="F38" i="2" s="1"/>
  <c r="G38" i="2" s="1"/>
  <c r="D38" i="2"/>
  <c r="E38" i="2" s="1"/>
  <c r="H38" i="2" s="1"/>
  <c r="C39" i="2"/>
  <c r="E39" i="2" s="1"/>
  <c r="H39" i="2" s="1"/>
  <c r="D39" i="2"/>
  <c r="F39" i="2" s="1"/>
  <c r="D33" i="2"/>
  <c r="C33" i="2"/>
  <c r="E33" i="2" s="1"/>
  <c r="H33" i="2" s="1"/>
  <c r="C32" i="2"/>
  <c r="F32" i="2" s="1"/>
  <c r="G32" i="2" s="1"/>
  <c r="D32" i="2"/>
  <c r="E32" i="2" s="1"/>
  <c r="H32" i="2" s="1"/>
  <c r="C26" i="2"/>
  <c r="F26" i="2" s="1"/>
  <c r="G26" i="2" s="1"/>
  <c r="D26" i="2"/>
  <c r="E26" i="2" s="1"/>
  <c r="H26" i="2" s="1"/>
  <c r="C27" i="2"/>
  <c r="E27" i="2" s="1"/>
  <c r="H27" i="2" s="1"/>
  <c r="D27" i="2"/>
  <c r="F27" i="2" s="1"/>
  <c r="C28" i="2"/>
  <c r="F28" i="2" s="1"/>
  <c r="G28" i="2" s="1"/>
  <c r="D28" i="2"/>
  <c r="E28" i="2" s="1"/>
  <c r="H28" i="2" s="1"/>
  <c r="C29" i="2"/>
  <c r="E29" i="2" s="1"/>
  <c r="H29" i="2" s="1"/>
  <c r="D29" i="2"/>
  <c r="F29" i="2" s="1"/>
  <c r="C30" i="2"/>
  <c r="F30" i="2" s="1"/>
  <c r="G30" i="2" s="1"/>
  <c r="D30" i="2"/>
  <c r="E30" i="2" s="1"/>
  <c r="H30" i="2" s="1"/>
  <c r="C31" i="2"/>
  <c r="E31" i="2" s="1"/>
  <c r="H31" i="2" s="1"/>
  <c r="D31" i="2"/>
  <c r="F31" i="2" s="1"/>
  <c r="D25" i="2"/>
  <c r="C25" i="2"/>
  <c r="F25" i="2" s="1"/>
  <c r="AF14" i="1"/>
  <c r="AH14" i="1"/>
  <c r="AI14" i="1"/>
  <c r="AF15" i="1"/>
  <c r="AH15" i="1"/>
  <c r="AI15" i="1"/>
  <c r="AF16" i="1"/>
  <c r="AH16" i="1"/>
  <c r="AI16" i="1"/>
  <c r="AF18" i="1"/>
  <c r="AH18" i="1"/>
  <c r="AI18" i="1" s="1"/>
  <c r="AF19" i="1"/>
  <c r="AH19" i="1"/>
  <c r="AI19" i="1" s="1"/>
  <c r="AF20" i="1"/>
  <c r="AH20" i="1"/>
  <c r="AI20" i="1" s="1"/>
  <c r="AF21" i="1"/>
  <c r="AH21" i="1"/>
  <c r="AI21" i="1" s="1"/>
  <c r="AF22" i="1"/>
  <c r="AH22" i="1"/>
  <c r="AI22" i="1" s="1"/>
  <c r="AF23" i="1"/>
  <c r="AH23" i="1"/>
  <c r="AI23" i="1" s="1"/>
  <c r="AF24" i="1"/>
  <c r="AH24" i="1"/>
  <c r="AI24" i="1" s="1"/>
  <c r="Y14" i="1"/>
  <c r="AA14" i="1"/>
  <c r="AB14" i="1" s="1"/>
  <c r="Y15" i="1"/>
  <c r="AA15" i="1"/>
  <c r="AB15" i="1" s="1"/>
  <c r="Y16" i="1"/>
  <c r="AA16" i="1"/>
  <c r="AB16" i="1" s="1"/>
  <c r="Y17" i="1"/>
  <c r="AA17" i="1"/>
  <c r="AB17" i="1" s="1"/>
  <c r="Y18" i="1"/>
  <c r="AA18" i="1"/>
  <c r="AB18" i="1" s="1"/>
  <c r="Y19" i="1"/>
  <c r="AA19" i="1"/>
  <c r="AB19" i="1" s="1"/>
  <c r="Y20" i="1"/>
  <c r="AA20" i="1"/>
  <c r="AB20" i="1" s="1"/>
  <c r="Y21" i="1"/>
  <c r="AA21" i="1"/>
  <c r="AB21" i="1" s="1"/>
  <c r="Y22" i="1"/>
  <c r="AA22" i="1"/>
  <c r="AB22" i="1" s="1"/>
  <c r="Y23" i="1"/>
  <c r="AA23" i="1"/>
  <c r="AB23" i="1" s="1"/>
  <c r="Y24" i="1"/>
  <c r="AA24" i="1"/>
  <c r="AB24" i="1" s="1"/>
  <c r="AF13" i="1"/>
  <c r="AH13" i="1"/>
  <c r="AI13" i="1" s="1"/>
  <c r="AA13" i="1"/>
  <c r="AB13" i="1" s="1"/>
  <c r="Y13" i="1"/>
  <c r="Q25" i="1"/>
  <c r="T25" i="1" s="1"/>
  <c r="Q26" i="1"/>
  <c r="P26" i="1"/>
  <c r="T26" i="1" s="1"/>
  <c r="P22" i="1"/>
  <c r="T22" i="1" s="1"/>
  <c r="U22" i="1" s="1"/>
  <c r="Q22" i="1"/>
  <c r="R22" i="1" s="1"/>
  <c r="P23" i="1"/>
  <c r="R23" i="1" s="1"/>
  <c r="Q23" i="1"/>
  <c r="T23" i="1" s="1"/>
  <c r="P24" i="1"/>
  <c r="T24" i="1" s="1"/>
  <c r="U24" i="1" s="1"/>
  <c r="Q24" i="1"/>
  <c r="R24" i="1" s="1"/>
  <c r="P25" i="1"/>
  <c r="R25" i="1" s="1"/>
  <c r="Q21" i="1"/>
  <c r="T21" i="1" s="1"/>
  <c r="P21" i="1"/>
  <c r="R21" i="1" s="1"/>
  <c r="S21" i="1" s="1"/>
  <c r="P14" i="1"/>
  <c r="T14" i="1" s="1"/>
  <c r="Q14" i="1"/>
  <c r="P15" i="1"/>
  <c r="T15" i="1" s="1"/>
  <c r="Q15" i="1"/>
  <c r="P16" i="1"/>
  <c r="R16" i="1" s="1"/>
  <c r="P17" i="1"/>
  <c r="R17" i="1" s="1"/>
  <c r="S17" i="1" s="1"/>
  <c r="Q17" i="1"/>
  <c r="T17" i="1" s="1"/>
  <c r="P18" i="1"/>
  <c r="T18" i="1" s="1"/>
  <c r="U18" i="1" s="1"/>
  <c r="Q18" i="1"/>
  <c r="R18" i="1" s="1"/>
  <c r="P19" i="1"/>
  <c r="R19" i="1" s="1"/>
  <c r="S19" i="1" s="1"/>
  <c r="Q19" i="1"/>
  <c r="T19" i="1" s="1"/>
  <c r="P20" i="1"/>
  <c r="T20" i="1" s="1"/>
  <c r="U20" i="1" s="1"/>
  <c r="Q20" i="1"/>
  <c r="R20" i="1" s="1"/>
  <c r="Q13" i="1"/>
  <c r="P13" i="1"/>
  <c r="R13" i="1" s="1"/>
  <c r="AG17" i="1" l="1"/>
  <c r="S25" i="1"/>
  <c r="AG13" i="1"/>
  <c r="AG14" i="1"/>
  <c r="AG15" i="1"/>
  <c r="AG16" i="1"/>
  <c r="S13" i="1"/>
  <c r="S20" i="1"/>
  <c r="U19" i="1"/>
  <c r="S18" i="1"/>
  <c r="U17" i="1"/>
  <c r="S16" i="1"/>
  <c r="U21" i="1"/>
  <c r="S24" i="1"/>
  <c r="U23" i="1"/>
  <c r="S22" i="1"/>
  <c r="U25" i="1"/>
  <c r="Z24" i="1"/>
  <c r="Z23" i="1"/>
  <c r="Z22" i="1"/>
  <c r="Z21" i="1"/>
  <c r="Z20" i="1"/>
  <c r="Z19" i="1"/>
  <c r="Z18" i="1"/>
  <c r="Z17" i="1"/>
  <c r="Z16" i="1"/>
  <c r="Z15" i="1"/>
  <c r="Z14" i="1"/>
  <c r="AG24" i="1"/>
  <c r="AG23" i="1"/>
  <c r="AG22" i="1"/>
  <c r="AG21" i="1"/>
  <c r="AG20" i="1"/>
  <c r="AG19" i="1"/>
  <c r="AG18" i="1"/>
  <c r="G31" i="2"/>
  <c r="G29" i="2"/>
  <c r="G27" i="2"/>
  <c r="G39" i="2"/>
  <c r="G37" i="2"/>
  <c r="G35" i="2"/>
  <c r="H41" i="2"/>
  <c r="S23" i="1"/>
  <c r="Z13" i="1"/>
  <c r="E25" i="2"/>
  <c r="H25" i="2" s="1"/>
  <c r="F41" i="2"/>
  <c r="G41" i="2" s="1"/>
  <c r="F33" i="2"/>
  <c r="G33" i="2" s="1"/>
  <c r="F31" i="3"/>
  <c r="M31" i="3"/>
  <c r="T31" i="3"/>
  <c r="F32" i="3"/>
  <c r="M32" i="3"/>
  <c r="T32" i="3"/>
  <c r="F33" i="3"/>
  <c r="M33" i="3"/>
  <c r="T33" i="3"/>
  <c r="F34" i="3"/>
  <c r="M34" i="3"/>
  <c r="T34" i="3"/>
  <c r="F35" i="3"/>
  <c r="M35" i="3"/>
  <c r="T35" i="3"/>
  <c r="F36" i="3"/>
  <c r="M36" i="3"/>
  <c r="T36" i="3"/>
  <c r="F37" i="3"/>
  <c r="M37" i="3"/>
  <c r="T37" i="3"/>
  <c r="F38" i="3"/>
  <c r="M38" i="3"/>
  <c r="T38" i="3"/>
  <c r="F39" i="3"/>
  <c r="M39" i="3"/>
  <c r="T39" i="3"/>
  <c r="F40" i="3"/>
  <c r="F41" i="3"/>
  <c r="F25" i="4"/>
  <c r="M25" i="4"/>
  <c r="T25" i="4"/>
  <c r="F26" i="4"/>
  <c r="M26" i="4"/>
  <c r="T26" i="4"/>
  <c r="F25" i="5"/>
  <c r="M25" i="5"/>
  <c r="T25" i="5"/>
  <c r="F26" i="5"/>
  <c r="R26" i="1"/>
  <c r="S26" i="1" s="1"/>
  <c r="R14" i="1"/>
  <c r="S14" i="1" s="1"/>
  <c r="T13" i="1"/>
  <c r="U13" i="1" s="1"/>
  <c r="T16" i="1"/>
  <c r="U16" i="1" s="1"/>
  <c r="R15" i="1"/>
  <c r="S15" i="1" s="1"/>
  <c r="G28" i="6"/>
  <c r="G26" i="6"/>
  <c r="M26" i="5"/>
  <c r="T26" i="5"/>
  <c r="F27" i="5"/>
  <c r="M27" i="5"/>
  <c r="T27" i="5"/>
  <c r="F28" i="5"/>
  <c r="M28" i="5"/>
  <c r="T28" i="5"/>
  <c r="F29" i="5"/>
  <c r="M29" i="5"/>
  <c r="T29" i="5"/>
  <c r="F30" i="5"/>
  <c r="M30" i="5"/>
  <c r="T30" i="5"/>
  <c r="F31" i="5"/>
  <c r="M31" i="5"/>
  <c r="T31" i="5"/>
  <c r="F32" i="5"/>
  <c r="M32" i="5"/>
  <c r="T32" i="5"/>
  <c r="F33" i="5"/>
  <c r="M33" i="5"/>
  <c r="T33" i="5"/>
  <c r="F34" i="5"/>
  <c r="M34" i="5"/>
  <c r="T34" i="5"/>
  <c r="F35" i="5"/>
  <c r="M35" i="5"/>
  <c r="T35" i="5"/>
  <c r="F36" i="5"/>
  <c r="M36" i="5"/>
  <c r="T36" i="5"/>
  <c r="F37" i="5"/>
  <c r="M37" i="5"/>
  <c r="T37" i="5"/>
  <c r="F38" i="5"/>
  <c r="M38" i="5"/>
  <c r="T38" i="5"/>
  <c r="F39" i="5"/>
  <c r="M39" i="5"/>
  <c r="T39" i="5"/>
  <c r="F40" i="5"/>
  <c r="F41" i="5"/>
  <c r="F25" i="7"/>
  <c r="M25" i="7"/>
  <c r="T25" i="7"/>
  <c r="F26" i="7"/>
  <c r="M26" i="7"/>
  <c r="T26" i="7"/>
  <c r="F27" i="7"/>
  <c r="M27" i="7"/>
  <c r="T27" i="7"/>
  <c r="F28" i="7"/>
  <c r="M28" i="7"/>
  <c r="E29" i="8"/>
  <c r="H29" i="8" s="1"/>
  <c r="F30" i="8"/>
  <c r="G30" i="8" s="1"/>
  <c r="L28" i="8"/>
  <c r="O28" i="8" s="1"/>
  <c r="S28" i="8"/>
  <c r="V28" i="8" s="1"/>
  <c r="F31" i="7"/>
  <c r="M31" i="7"/>
  <c r="T31" i="7"/>
  <c r="F32" i="7"/>
  <c r="M32" i="7"/>
  <c r="T32" i="7"/>
  <c r="F33" i="7"/>
  <c r="M33" i="7"/>
  <c r="T33" i="7"/>
  <c r="F34" i="7"/>
  <c r="M34" i="7"/>
  <c r="T34" i="7"/>
  <c r="F35" i="7"/>
  <c r="M35" i="7"/>
  <c r="T35" i="7"/>
  <c r="F36" i="7"/>
  <c r="M36" i="7"/>
  <c r="T36" i="7"/>
  <c r="F37" i="7"/>
  <c r="M37" i="7"/>
  <c r="T37" i="7"/>
  <c r="F38" i="7"/>
  <c r="M38" i="7"/>
  <c r="T38" i="7"/>
  <c r="M31" i="9"/>
  <c r="T31" i="9"/>
  <c r="F25" i="10"/>
  <c r="M25" i="10"/>
  <c r="T25" i="10"/>
  <c r="F26" i="10"/>
  <c r="M26" i="10"/>
  <c r="T26" i="10"/>
  <c r="F27" i="10"/>
  <c r="M27" i="10"/>
  <c r="T27" i="10"/>
  <c r="M28" i="10"/>
  <c r="E25" i="10"/>
  <c r="L25" i="10"/>
  <c r="S25" i="10"/>
  <c r="E26" i="10"/>
  <c r="L26" i="10"/>
  <c r="S26" i="10"/>
  <c r="E27" i="10"/>
  <c r="L27" i="10"/>
  <c r="S27" i="10"/>
  <c r="E28" i="10"/>
  <c r="G28" i="10" s="1"/>
  <c r="L28" i="10"/>
  <c r="E29" i="10"/>
  <c r="G29" i="10" s="1"/>
  <c r="L29" i="10"/>
  <c r="S29" i="10"/>
  <c r="E30" i="10"/>
  <c r="L30" i="10"/>
  <c r="S30" i="10"/>
  <c r="E31" i="10"/>
  <c r="L31" i="10"/>
  <c r="S31" i="10"/>
  <c r="E32" i="10"/>
  <c r="L32" i="10"/>
  <c r="S32" i="10"/>
  <c r="E33" i="10"/>
  <c r="L33" i="10"/>
  <c r="S33" i="10"/>
  <c r="E34" i="10"/>
  <c r="L34" i="10"/>
  <c r="S34" i="10"/>
  <c r="E35" i="10"/>
  <c r="L35" i="10"/>
  <c r="S35" i="10"/>
  <c r="E36" i="10"/>
  <c r="L36" i="10"/>
  <c r="S36" i="10"/>
  <c r="E37" i="10"/>
  <c r="E38" i="10"/>
  <c r="H38" i="10" s="1"/>
  <c r="E25" i="11"/>
  <c r="L25" i="11"/>
  <c r="S25" i="11"/>
  <c r="E26" i="11"/>
  <c r="L26" i="11"/>
  <c r="N26" i="11" s="1"/>
  <c r="S26" i="11"/>
  <c r="E27" i="11"/>
  <c r="L27" i="11"/>
  <c r="S27" i="11"/>
  <c r="E28" i="11"/>
  <c r="L28" i="11"/>
  <c r="S28" i="11"/>
  <c r="E29" i="11"/>
  <c r="L29" i="11"/>
  <c r="S29" i="11"/>
  <c r="E30" i="11"/>
  <c r="L30" i="11"/>
  <c r="S30" i="11"/>
  <c r="E31" i="11"/>
  <c r="L31" i="11"/>
  <c r="S31" i="11"/>
  <c r="E32" i="11"/>
  <c r="L32" i="11"/>
  <c r="S32" i="11"/>
  <c r="E33" i="11"/>
  <c r="L33" i="11"/>
  <c r="S33" i="11"/>
  <c r="E34" i="11"/>
  <c r="L34" i="11"/>
  <c r="S34" i="11"/>
  <c r="E36" i="11"/>
  <c r="H36" i="11" s="1"/>
  <c r="E25" i="9"/>
  <c r="L25" i="9"/>
  <c r="S25" i="9"/>
  <c r="E26" i="9"/>
  <c r="L26" i="9"/>
  <c r="S26" i="9"/>
  <c r="E27" i="9"/>
  <c r="L27" i="9"/>
  <c r="S27" i="9"/>
  <c r="E28" i="9"/>
  <c r="L28" i="9"/>
  <c r="S28" i="9"/>
  <c r="E29" i="9"/>
  <c r="L29" i="9"/>
  <c r="O29" i="9" s="1"/>
  <c r="S29" i="9"/>
  <c r="E30" i="9"/>
  <c r="H30" i="9" s="1"/>
  <c r="L30" i="9"/>
  <c r="S30" i="9"/>
  <c r="V30" i="9" s="1"/>
  <c r="E31" i="9"/>
  <c r="H31" i="9" s="1"/>
  <c r="L31" i="9"/>
  <c r="O31" i="9" s="1"/>
  <c r="S31" i="9"/>
  <c r="V31" i="9" s="1"/>
  <c r="E32" i="9"/>
  <c r="H32" i="9" s="1"/>
  <c r="E26" i="8"/>
  <c r="H26" i="8" s="1"/>
  <c r="L26" i="8"/>
  <c r="O26" i="8" s="1"/>
  <c r="S26" i="8"/>
  <c r="V26" i="8" s="1"/>
  <c r="E27" i="8"/>
  <c r="H27" i="8" s="1"/>
  <c r="L27" i="8"/>
  <c r="O27" i="8" s="1"/>
  <c r="S27" i="8"/>
  <c r="V27" i="8" s="1"/>
  <c r="E25" i="7"/>
  <c r="L25" i="7"/>
  <c r="S25" i="7"/>
  <c r="E26" i="7"/>
  <c r="L26" i="7"/>
  <c r="S26" i="7"/>
  <c r="E27" i="7"/>
  <c r="L27" i="7"/>
  <c r="S27" i="7"/>
  <c r="E28" i="7"/>
  <c r="L28" i="7"/>
  <c r="S28" i="7"/>
  <c r="E29" i="7"/>
  <c r="L29" i="7"/>
  <c r="S29" i="7"/>
  <c r="E30" i="7"/>
  <c r="L30" i="7"/>
  <c r="S30" i="7"/>
  <c r="E31" i="7"/>
  <c r="L31" i="7"/>
  <c r="S31" i="7"/>
  <c r="E32" i="7"/>
  <c r="L32" i="7"/>
  <c r="S32" i="7"/>
  <c r="E33" i="7"/>
  <c r="L33" i="7"/>
  <c r="S33" i="7"/>
  <c r="E34" i="7"/>
  <c r="L34" i="7"/>
  <c r="S34" i="7"/>
  <c r="E35" i="7"/>
  <c r="L35" i="7"/>
  <c r="S35" i="7"/>
  <c r="E36" i="7"/>
  <c r="L36" i="7"/>
  <c r="S36" i="7"/>
  <c r="E37" i="7"/>
  <c r="L37" i="7"/>
  <c r="O37" i="7" s="1"/>
  <c r="S37" i="7"/>
  <c r="E38" i="7"/>
  <c r="L38" i="7"/>
  <c r="S38" i="7"/>
  <c r="V38" i="7" s="1"/>
  <c r="E39" i="7"/>
  <c r="G39" i="7" s="1"/>
  <c r="E40" i="7"/>
  <c r="H40" i="7" s="1"/>
  <c r="E25" i="5"/>
  <c r="L25" i="5"/>
  <c r="S25" i="5"/>
  <c r="E26" i="5"/>
  <c r="L26" i="5"/>
  <c r="S26" i="5"/>
  <c r="E27" i="5"/>
  <c r="L27" i="5"/>
  <c r="S27" i="5"/>
  <c r="E28" i="5"/>
  <c r="L28" i="5"/>
  <c r="S28" i="5"/>
  <c r="E29" i="5"/>
  <c r="L29" i="5"/>
  <c r="S29" i="5"/>
  <c r="E30" i="5"/>
  <c r="L30" i="5"/>
  <c r="S30" i="5"/>
  <c r="E31" i="5"/>
  <c r="L31" i="5"/>
  <c r="S31" i="5"/>
  <c r="E32" i="5"/>
  <c r="L32" i="5"/>
  <c r="S32" i="5"/>
  <c r="E33" i="5"/>
  <c r="L33" i="5"/>
  <c r="S33" i="5"/>
  <c r="E34" i="5"/>
  <c r="L34" i="5"/>
  <c r="S34" i="5"/>
  <c r="E35" i="5"/>
  <c r="L35" i="5"/>
  <c r="S35" i="5"/>
  <c r="E36" i="5"/>
  <c r="L36" i="5"/>
  <c r="S36" i="5"/>
  <c r="E37" i="5"/>
  <c r="L37" i="5"/>
  <c r="S37" i="5"/>
  <c r="E38" i="5"/>
  <c r="L38" i="5"/>
  <c r="S38" i="5"/>
  <c r="E39" i="5"/>
  <c r="L39" i="5"/>
  <c r="S39" i="5"/>
  <c r="E40" i="5"/>
  <c r="H40" i="5" s="1"/>
  <c r="E41" i="5"/>
  <c r="E25" i="4"/>
  <c r="L25" i="4"/>
  <c r="S25" i="4"/>
  <c r="E26" i="4"/>
  <c r="L26" i="4"/>
  <c r="S26" i="4"/>
  <c r="L27" i="4"/>
  <c r="S27" i="4"/>
  <c r="E28" i="4"/>
  <c r="L28" i="4"/>
  <c r="S28" i="4"/>
  <c r="E29" i="4"/>
  <c r="L29" i="4"/>
  <c r="S29" i="4"/>
  <c r="E30" i="4"/>
  <c r="H30" i="4" s="1"/>
  <c r="E31" i="4"/>
  <c r="E25" i="3"/>
  <c r="L25" i="3"/>
  <c r="S25" i="3"/>
  <c r="E26" i="3"/>
  <c r="L26" i="3"/>
  <c r="S26" i="3"/>
  <c r="E27" i="3"/>
  <c r="L27" i="3"/>
  <c r="S27" i="3"/>
  <c r="E28" i="3"/>
  <c r="L28" i="3"/>
  <c r="S28" i="3"/>
  <c r="E29" i="3"/>
  <c r="L29" i="3"/>
  <c r="S29" i="3"/>
  <c r="E30" i="3"/>
  <c r="L30" i="3"/>
  <c r="S30" i="3"/>
  <c r="E31" i="3"/>
  <c r="L31" i="3"/>
  <c r="S31" i="3"/>
  <c r="E32" i="3"/>
  <c r="L32" i="3"/>
  <c r="S32" i="3"/>
  <c r="E33" i="3"/>
  <c r="L33" i="3"/>
  <c r="S33" i="3"/>
  <c r="E34" i="3"/>
  <c r="L34" i="3"/>
  <c r="S34" i="3"/>
  <c r="E35" i="3"/>
  <c r="L35" i="3"/>
  <c r="S35" i="3"/>
  <c r="E36" i="3"/>
  <c r="L36" i="3"/>
  <c r="S36" i="3"/>
  <c r="E37" i="3"/>
  <c r="L37" i="3"/>
  <c r="S37" i="3"/>
  <c r="E38" i="3"/>
  <c r="L38" i="3"/>
  <c r="S38" i="3"/>
  <c r="E39" i="3"/>
  <c r="L39" i="3"/>
  <c r="S39" i="3"/>
  <c r="E40" i="3"/>
  <c r="H40" i="3" s="1"/>
  <c r="E41" i="3"/>
  <c r="H41" i="3" s="1"/>
  <c r="S25" i="2"/>
  <c r="V25" i="2" s="1"/>
  <c r="S26" i="2"/>
  <c r="V26" i="2" s="1"/>
  <c r="S27" i="2"/>
  <c r="V27" i="2" s="1"/>
  <c r="S28" i="2"/>
  <c r="V28" i="2" s="1"/>
  <c r="S29" i="2"/>
  <c r="V29" i="2" s="1"/>
  <c r="S30" i="2"/>
  <c r="V30" i="2" s="1"/>
  <c r="S31" i="2"/>
  <c r="V31" i="2" s="1"/>
  <c r="S32" i="2"/>
  <c r="V32" i="2" s="1"/>
  <c r="S33" i="2"/>
  <c r="V33" i="2" s="1"/>
  <c r="S34" i="2"/>
  <c r="V34" i="2" s="1"/>
  <c r="S35" i="2"/>
  <c r="V35" i="2" s="1"/>
  <c r="S36" i="2"/>
  <c r="V36" i="2" s="1"/>
  <c r="S37" i="2"/>
  <c r="V37" i="2" s="1"/>
  <c r="S38" i="2"/>
  <c r="V38" i="2" s="1"/>
  <c r="S39" i="2"/>
  <c r="V39" i="2" s="1"/>
  <c r="L25" i="2"/>
  <c r="O25" i="2" s="1"/>
  <c r="L26" i="2"/>
  <c r="O26" i="2" s="1"/>
  <c r="L27" i="2"/>
  <c r="O27" i="2" s="1"/>
  <c r="L28" i="2"/>
  <c r="O28" i="2" s="1"/>
  <c r="L29" i="2"/>
  <c r="O29" i="2" s="1"/>
  <c r="L30" i="2"/>
  <c r="O30" i="2" s="1"/>
  <c r="L31" i="2"/>
  <c r="O31" i="2" s="1"/>
  <c r="L32" i="2"/>
  <c r="O32" i="2" s="1"/>
  <c r="L33" i="2"/>
  <c r="O33" i="2" s="1"/>
  <c r="L34" i="2"/>
  <c r="O34" i="2" s="1"/>
  <c r="L35" i="2"/>
  <c r="O35" i="2" s="1"/>
  <c r="L36" i="2"/>
  <c r="O36" i="2" s="1"/>
  <c r="L37" i="2"/>
  <c r="O37" i="2" s="1"/>
  <c r="L38" i="2"/>
  <c r="O38" i="2" s="1"/>
  <c r="L39" i="2"/>
  <c r="O39" i="2" s="1"/>
  <c r="H31" i="4" l="1"/>
  <c r="H41" i="5"/>
  <c r="O38" i="7"/>
  <c r="V37" i="7"/>
  <c r="O36" i="7"/>
  <c r="V35" i="7"/>
  <c r="O34" i="7"/>
  <c r="V33" i="7"/>
  <c r="O32" i="7"/>
  <c r="V31" i="7"/>
  <c r="O30" i="7"/>
  <c r="V29" i="7"/>
  <c r="O28" i="7"/>
  <c r="V27" i="7"/>
  <c r="O26" i="7"/>
  <c r="V25" i="7"/>
  <c r="O30" i="9"/>
  <c r="V29" i="9"/>
  <c r="H29" i="9"/>
  <c r="O28" i="9"/>
  <c r="V27" i="9"/>
  <c r="H27" i="9"/>
  <c r="O26" i="9"/>
  <c r="V25" i="9"/>
  <c r="H25" i="9"/>
  <c r="U28" i="8"/>
  <c r="G29" i="8"/>
  <c r="U14" i="1"/>
  <c r="V36" i="7"/>
  <c r="O35" i="7"/>
  <c r="V34" i="7"/>
  <c r="O33" i="7"/>
  <c r="V32" i="7"/>
  <c r="O31" i="7"/>
  <c r="V30" i="7"/>
  <c r="O29" i="7"/>
  <c r="V28" i="7"/>
  <c r="O27" i="7"/>
  <c r="V26" i="7"/>
  <c r="O25" i="7"/>
  <c r="V28" i="9"/>
  <c r="H28" i="9"/>
  <c r="O27" i="9"/>
  <c r="V26" i="9"/>
  <c r="H26" i="9"/>
  <c r="O25" i="9"/>
  <c r="N28" i="8"/>
  <c r="H30" i="8"/>
  <c r="H28" i="8"/>
  <c r="G25" i="2"/>
  <c r="U26" i="1"/>
  <c r="U15" i="1"/>
  <c r="H37" i="10"/>
  <c r="V36" i="10"/>
  <c r="O36" i="10"/>
  <c r="H36" i="10"/>
  <c r="V35" i="10"/>
  <c r="O35" i="10"/>
  <c r="H35" i="10"/>
  <c r="V34" i="10"/>
  <c r="O34" i="10"/>
  <c r="H34" i="10"/>
  <c r="V33" i="10"/>
  <c r="O33" i="10"/>
  <c r="H33" i="10"/>
  <c r="V32" i="10"/>
  <c r="O32" i="10"/>
  <c r="H32" i="10"/>
  <c r="V31" i="10"/>
  <c r="O31" i="10"/>
  <c r="H31" i="10"/>
  <c r="V30" i="10"/>
  <c r="O30" i="10"/>
  <c r="H30" i="10"/>
  <c r="V29" i="10"/>
  <c r="O29" i="10"/>
  <c r="H29" i="10"/>
  <c r="O28" i="10"/>
  <c r="H28" i="10"/>
  <c r="V27" i="10"/>
  <c r="O27" i="10"/>
  <c r="H27" i="10"/>
  <c r="V26" i="10"/>
  <c r="O26" i="10"/>
  <c r="H26" i="10"/>
  <c r="V25" i="10"/>
  <c r="O25" i="10"/>
  <c r="H25" i="10"/>
  <c r="G38" i="10"/>
  <c r="G37" i="10"/>
  <c r="U36" i="10"/>
  <c r="N36" i="10"/>
  <c r="G36" i="10"/>
  <c r="U35" i="10"/>
  <c r="N35" i="10"/>
  <c r="G35" i="10"/>
  <c r="U34" i="10"/>
  <c r="N34" i="10"/>
  <c r="G34" i="10"/>
  <c r="U33" i="10"/>
  <c r="N33" i="10"/>
  <c r="G33" i="10"/>
  <c r="U32" i="10"/>
  <c r="N32" i="10"/>
  <c r="G32" i="10"/>
  <c r="U31" i="10"/>
  <c r="N31" i="10"/>
  <c r="G31" i="10"/>
  <c r="U30" i="10"/>
  <c r="N30" i="10"/>
  <c r="G30" i="10"/>
  <c r="U29" i="10"/>
  <c r="N29" i="10"/>
  <c r="V28" i="10"/>
  <c r="N28" i="10"/>
  <c r="U27" i="10"/>
  <c r="N27" i="10"/>
  <c r="G27" i="10"/>
  <c r="U26" i="10"/>
  <c r="N26" i="10"/>
  <c r="G26" i="10"/>
  <c r="U25" i="10"/>
  <c r="N25" i="10"/>
  <c r="G25" i="10"/>
  <c r="V34" i="11"/>
  <c r="O34" i="11"/>
  <c r="H34" i="11"/>
  <c r="V33" i="11"/>
  <c r="O33" i="11"/>
  <c r="H33" i="11"/>
  <c r="V32" i="11"/>
  <c r="O32" i="11"/>
  <c r="H32" i="11"/>
  <c r="V31" i="11"/>
  <c r="O31" i="11"/>
  <c r="H31" i="11"/>
  <c r="V30" i="11"/>
  <c r="O30" i="11"/>
  <c r="H30" i="11"/>
  <c r="V29" i="11"/>
  <c r="O29" i="11"/>
  <c r="H29" i="11"/>
  <c r="V28" i="11"/>
  <c r="O28" i="11"/>
  <c r="H28" i="11"/>
  <c r="V27" i="11"/>
  <c r="O27" i="11"/>
  <c r="H27" i="11"/>
  <c r="V26" i="11"/>
  <c r="O26" i="11"/>
  <c r="H26" i="11"/>
  <c r="V25" i="11"/>
  <c r="O25" i="11"/>
  <c r="H25" i="11"/>
  <c r="G36" i="11"/>
  <c r="U34" i="11"/>
  <c r="N34" i="11"/>
  <c r="G34" i="11"/>
  <c r="U33" i="11"/>
  <c r="N33" i="11"/>
  <c r="G33" i="11"/>
  <c r="U32" i="11"/>
  <c r="N32" i="11"/>
  <c r="G32" i="11"/>
  <c r="U31" i="11"/>
  <c r="N31" i="11"/>
  <c r="G31" i="11"/>
  <c r="U30" i="11"/>
  <c r="N30" i="11"/>
  <c r="G30" i="11"/>
  <c r="U29" i="11"/>
  <c r="N29" i="11"/>
  <c r="G29" i="11"/>
  <c r="U28" i="11"/>
  <c r="N28" i="11"/>
  <c r="G28" i="11"/>
  <c r="U27" i="11"/>
  <c r="N27" i="11"/>
  <c r="G27" i="11"/>
  <c r="U26" i="11"/>
  <c r="G26" i="11"/>
  <c r="U25" i="11"/>
  <c r="N25" i="11"/>
  <c r="G25" i="11"/>
  <c r="G32" i="9"/>
  <c r="U31" i="9"/>
  <c r="N31" i="9"/>
  <c r="G31" i="9"/>
  <c r="U30" i="9"/>
  <c r="N30" i="9"/>
  <c r="G30" i="9"/>
  <c r="U29" i="9"/>
  <c r="N29" i="9"/>
  <c r="G29" i="9"/>
  <c r="U28" i="9"/>
  <c r="N28" i="9"/>
  <c r="G28" i="9"/>
  <c r="U27" i="9"/>
  <c r="N27" i="9"/>
  <c r="G27" i="9"/>
  <c r="U26" i="9"/>
  <c r="N26" i="9"/>
  <c r="G26" i="9"/>
  <c r="U25" i="9"/>
  <c r="N25" i="9"/>
  <c r="G25" i="9"/>
  <c r="U27" i="8"/>
  <c r="N27" i="8"/>
  <c r="G27" i="8"/>
  <c r="U26" i="8"/>
  <c r="N26" i="8"/>
  <c r="G26" i="8"/>
  <c r="G38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9" i="7"/>
  <c r="G40" i="7"/>
  <c r="U38" i="7"/>
  <c r="N38" i="7"/>
  <c r="U37" i="7"/>
  <c r="N37" i="7"/>
  <c r="G37" i="7"/>
  <c r="U36" i="7"/>
  <c r="N36" i="7"/>
  <c r="G36" i="7"/>
  <c r="U35" i="7"/>
  <c r="N35" i="7"/>
  <c r="G35" i="7"/>
  <c r="U34" i="7"/>
  <c r="N34" i="7"/>
  <c r="G34" i="7"/>
  <c r="U33" i="7"/>
  <c r="N33" i="7"/>
  <c r="G33" i="7"/>
  <c r="U32" i="7"/>
  <c r="N32" i="7"/>
  <c r="G32" i="7"/>
  <c r="U31" i="7"/>
  <c r="N31" i="7"/>
  <c r="G31" i="7"/>
  <c r="U30" i="7"/>
  <c r="N30" i="7"/>
  <c r="G30" i="7"/>
  <c r="U29" i="7"/>
  <c r="N29" i="7"/>
  <c r="G29" i="7"/>
  <c r="N28" i="7"/>
  <c r="G28" i="7"/>
  <c r="U27" i="7"/>
  <c r="N27" i="7"/>
  <c r="G27" i="7"/>
  <c r="U26" i="7"/>
  <c r="N26" i="7"/>
  <c r="G26" i="7"/>
  <c r="U25" i="7"/>
  <c r="N25" i="7"/>
  <c r="G25" i="7"/>
  <c r="V39" i="5"/>
  <c r="O39" i="5"/>
  <c r="H39" i="5"/>
  <c r="V38" i="5"/>
  <c r="O38" i="5"/>
  <c r="H38" i="5"/>
  <c r="V37" i="5"/>
  <c r="O37" i="5"/>
  <c r="H37" i="5"/>
  <c r="V36" i="5"/>
  <c r="O36" i="5"/>
  <c r="H36" i="5"/>
  <c r="V35" i="5"/>
  <c r="O35" i="5"/>
  <c r="H35" i="5"/>
  <c r="V34" i="5"/>
  <c r="O34" i="5"/>
  <c r="H34" i="5"/>
  <c r="V33" i="5"/>
  <c r="O33" i="5"/>
  <c r="H33" i="5"/>
  <c r="V32" i="5"/>
  <c r="O32" i="5"/>
  <c r="H32" i="5"/>
  <c r="V31" i="5"/>
  <c r="O31" i="5"/>
  <c r="H31" i="5"/>
  <c r="V30" i="5"/>
  <c r="O30" i="5"/>
  <c r="H30" i="5"/>
  <c r="V29" i="5"/>
  <c r="O29" i="5"/>
  <c r="H29" i="5"/>
  <c r="V28" i="5"/>
  <c r="O28" i="5"/>
  <c r="H28" i="5"/>
  <c r="V27" i="5"/>
  <c r="O27" i="5"/>
  <c r="H27" i="5"/>
  <c r="V26" i="5"/>
  <c r="O26" i="5"/>
  <c r="H26" i="5"/>
  <c r="V25" i="5"/>
  <c r="O25" i="5"/>
  <c r="H25" i="5"/>
  <c r="G41" i="5"/>
  <c r="G40" i="5"/>
  <c r="U39" i="5"/>
  <c r="N39" i="5"/>
  <c r="G39" i="5"/>
  <c r="U38" i="5"/>
  <c r="N38" i="5"/>
  <c r="G38" i="5"/>
  <c r="U37" i="5"/>
  <c r="N37" i="5"/>
  <c r="G37" i="5"/>
  <c r="U36" i="5"/>
  <c r="N36" i="5"/>
  <c r="G36" i="5"/>
  <c r="U35" i="5"/>
  <c r="N35" i="5"/>
  <c r="G35" i="5"/>
  <c r="U34" i="5"/>
  <c r="N34" i="5"/>
  <c r="G34" i="5"/>
  <c r="U33" i="5"/>
  <c r="N33" i="5"/>
  <c r="G33" i="5"/>
  <c r="U32" i="5"/>
  <c r="N32" i="5"/>
  <c r="G32" i="5"/>
  <c r="U31" i="5"/>
  <c r="N31" i="5"/>
  <c r="G31" i="5"/>
  <c r="U30" i="5"/>
  <c r="N30" i="5"/>
  <c r="G30" i="5"/>
  <c r="U29" i="5"/>
  <c r="N29" i="5"/>
  <c r="G29" i="5"/>
  <c r="U28" i="5"/>
  <c r="N28" i="5"/>
  <c r="G28" i="5"/>
  <c r="U27" i="5"/>
  <c r="N27" i="5"/>
  <c r="G27" i="5"/>
  <c r="U26" i="5"/>
  <c r="N26" i="5"/>
  <c r="G26" i="5"/>
  <c r="U25" i="5"/>
  <c r="N25" i="5"/>
  <c r="G25" i="5"/>
  <c r="V29" i="4"/>
  <c r="O29" i="4"/>
  <c r="H29" i="4"/>
  <c r="V28" i="4"/>
  <c r="O28" i="4"/>
  <c r="H28" i="4"/>
  <c r="V27" i="4"/>
  <c r="O27" i="4"/>
  <c r="H27" i="4"/>
  <c r="V26" i="4"/>
  <c r="O26" i="4"/>
  <c r="H26" i="4"/>
  <c r="V25" i="4"/>
  <c r="O25" i="4"/>
  <c r="H25" i="4"/>
  <c r="G31" i="4"/>
  <c r="G30" i="4"/>
  <c r="U29" i="4"/>
  <c r="N29" i="4"/>
  <c r="G29" i="4"/>
  <c r="U28" i="4"/>
  <c r="N28" i="4"/>
  <c r="G28" i="4"/>
  <c r="U27" i="4"/>
  <c r="N27" i="4"/>
  <c r="U26" i="4"/>
  <c r="N26" i="4"/>
  <c r="G26" i="4"/>
  <c r="U25" i="4"/>
  <c r="N25" i="4"/>
  <c r="G25" i="4"/>
  <c r="V39" i="3"/>
  <c r="O39" i="3"/>
  <c r="H39" i="3"/>
  <c r="V38" i="3"/>
  <c r="O38" i="3"/>
  <c r="H38" i="3"/>
  <c r="V37" i="3"/>
  <c r="O37" i="3"/>
  <c r="H37" i="3"/>
  <c r="V36" i="3"/>
  <c r="O36" i="3"/>
  <c r="H36" i="3"/>
  <c r="V35" i="3"/>
  <c r="O35" i="3"/>
  <c r="H35" i="3"/>
  <c r="V34" i="3"/>
  <c r="O34" i="3"/>
  <c r="H34" i="3"/>
  <c r="V33" i="3"/>
  <c r="O33" i="3"/>
  <c r="H33" i="3"/>
  <c r="V32" i="3"/>
  <c r="O32" i="3"/>
  <c r="H32" i="3"/>
  <c r="V31" i="3"/>
  <c r="O31" i="3"/>
  <c r="H31" i="3"/>
  <c r="V30" i="3"/>
  <c r="O30" i="3"/>
  <c r="H30" i="3"/>
  <c r="V29" i="3"/>
  <c r="O29" i="3"/>
  <c r="H29" i="3"/>
  <c r="V28" i="3"/>
  <c r="O28" i="3"/>
  <c r="H28" i="3"/>
  <c r="V27" i="3"/>
  <c r="O27" i="3"/>
  <c r="H27" i="3"/>
  <c r="V26" i="3"/>
  <c r="O26" i="3"/>
  <c r="H26" i="3"/>
  <c r="V25" i="3"/>
  <c r="O25" i="3"/>
  <c r="H25" i="3"/>
  <c r="G41" i="3"/>
  <c r="G40" i="3"/>
  <c r="U39" i="3"/>
  <c r="N39" i="3"/>
  <c r="G39" i="3"/>
  <c r="U38" i="3"/>
  <c r="N38" i="3"/>
  <c r="G38" i="3"/>
  <c r="U37" i="3"/>
  <c r="N37" i="3"/>
  <c r="G37" i="3"/>
  <c r="U36" i="3"/>
  <c r="N36" i="3"/>
  <c r="G36" i="3"/>
  <c r="U35" i="3"/>
  <c r="N35" i="3"/>
  <c r="G35" i="3"/>
  <c r="U34" i="3"/>
  <c r="N34" i="3"/>
  <c r="G34" i="3"/>
  <c r="U33" i="3"/>
  <c r="N33" i="3"/>
  <c r="G33" i="3"/>
  <c r="U32" i="3"/>
  <c r="N32" i="3"/>
  <c r="G32" i="3"/>
  <c r="U31" i="3"/>
  <c r="N31" i="3"/>
  <c r="G31" i="3"/>
  <c r="U30" i="3"/>
  <c r="N30" i="3"/>
  <c r="G30" i="3"/>
  <c r="U29" i="3"/>
  <c r="N29" i="3"/>
  <c r="G29" i="3"/>
  <c r="U28" i="3"/>
  <c r="N28" i="3"/>
  <c r="G28" i="3"/>
  <c r="U27" i="3"/>
  <c r="N27" i="3"/>
  <c r="G27" i="3"/>
  <c r="U26" i="3"/>
  <c r="N26" i="3"/>
  <c r="G26" i="3"/>
  <c r="U25" i="3"/>
  <c r="N25" i="3"/>
  <c r="G25" i="3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</calcChain>
</file>

<file path=xl/sharedStrings.xml><?xml version="1.0" encoding="utf-8"?>
<sst xmlns="http://schemas.openxmlformats.org/spreadsheetml/2006/main" count="548" uniqueCount="177">
  <si>
    <t>User: USER</t>
  </si>
  <si>
    <t>Path: C:\Program Files\BMG\NEPHELOgalaxy\User\Data\</t>
  </si>
  <si>
    <t>Test ID: 383</t>
  </si>
  <si>
    <t>Test Name: SOLUBILITY TEST</t>
  </si>
  <si>
    <t>Date: 5/11/2012</t>
  </si>
  <si>
    <t>Time: 6:28:28 PM</t>
  </si>
  <si>
    <t>ID1: CRD599-610</t>
  </si>
  <si>
    <t>ID2: 50,20, &amp; 2µM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</si>
  <si>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</si>
  <si>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</si>
  <si>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</si>
  <si>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</si>
  <si>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</si>
  <si>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</si>
  <si>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</si>
  <si>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</si>
  <si>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</si>
  <si>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</si>
  <si>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CRD599</t>
  </si>
  <si>
    <t>CRD600</t>
  </si>
  <si>
    <t>CRD601</t>
  </si>
  <si>
    <t>CRD602</t>
  </si>
  <si>
    <t>CRD603</t>
  </si>
  <si>
    <t>CRD604</t>
  </si>
  <si>
    <t>CRD605</t>
  </si>
  <si>
    <t>CRD606</t>
  </si>
  <si>
    <t>CRD607</t>
  </si>
  <si>
    <t>CRD608</t>
  </si>
  <si>
    <t>CRD609</t>
  </si>
  <si>
    <t>CRD610</t>
  </si>
  <si>
    <t>1% DMSO</t>
  </si>
  <si>
    <t>Buffer</t>
  </si>
  <si>
    <t xml:space="preserve">N1 </t>
  </si>
  <si>
    <t>N2</t>
  </si>
  <si>
    <t>Avg</t>
  </si>
  <si>
    <t>fold</t>
  </si>
  <si>
    <t>50µM</t>
  </si>
  <si>
    <t>SD</t>
  </si>
  <si>
    <t>% CV</t>
  </si>
  <si>
    <t>2µM</t>
  </si>
  <si>
    <t>20µM</t>
  </si>
  <si>
    <t>Test ID: 391</t>
  </si>
  <si>
    <t>Date: 5/21/2012</t>
  </si>
  <si>
    <t>Time: 3:04:08 PM</t>
  </si>
  <si>
    <t>ID1: CRD601-615</t>
  </si>
  <si>
    <t>ID2: 50,20 &amp; 2µM</t>
  </si>
  <si>
    <t>value omitted from analysis as there was a particle in the well</t>
  </si>
  <si>
    <t>CRD 601</t>
  </si>
  <si>
    <t>CRD 602</t>
  </si>
  <si>
    <t>CRD 603</t>
  </si>
  <si>
    <t>CRD 604</t>
  </si>
  <si>
    <t>CRD 605</t>
  </si>
  <si>
    <t>CRD 606</t>
  </si>
  <si>
    <t>CRD 607</t>
  </si>
  <si>
    <t>CRD 608</t>
  </si>
  <si>
    <t>CRD 609</t>
  </si>
  <si>
    <t>CRD 610</t>
  </si>
  <si>
    <t>CRD 611</t>
  </si>
  <si>
    <t>CRD 612</t>
  </si>
  <si>
    <t>CRD 613</t>
  </si>
  <si>
    <t>CRD 614</t>
  </si>
  <si>
    <t>CRD 615</t>
  </si>
  <si>
    <t>CRD 616</t>
  </si>
  <si>
    <t>CRD 617</t>
  </si>
  <si>
    <t>CRD 618</t>
  </si>
  <si>
    <t>CRD 619</t>
  </si>
  <si>
    <t>CRD 620</t>
  </si>
  <si>
    <t>CRD 621</t>
  </si>
  <si>
    <t>CRD 622</t>
  </si>
  <si>
    <t>N1</t>
  </si>
  <si>
    <t>Fold</t>
  </si>
  <si>
    <t>Test ID: 392</t>
  </si>
  <si>
    <t>Time: 4:43:00 PM</t>
  </si>
  <si>
    <t>ID1: CRD616-627</t>
  </si>
  <si>
    <t>CRD 623</t>
  </si>
  <si>
    <t>CRD 624</t>
  </si>
  <si>
    <t>CRD 625</t>
  </si>
  <si>
    <t>CRD 626</t>
  </si>
  <si>
    <t>CRD 627</t>
  </si>
  <si>
    <t>CRD 628</t>
  </si>
  <si>
    <t>CRD 629</t>
  </si>
  <si>
    <t>CRD 630</t>
  </si>
  <si>
    <t>Test ID: 393</t>
  </si>
  <si>
    <t>Time: 4:46:37 PM</t>
  </si>
  <si>
    <t>ID1: CRD628-632</t>
  </si>
  <si>
    <t>CRD 631</t>
  </si>
  <si>
    <t>CRD 632</t>
  </si>
  <si>
    <t>Test ID: 394</t>
  </si>
  <si>
    <t>Date: 6/5/2012</t>
  </si>
  <si>
    <t>Time: 5:19:02 PM</t>
  </si>
  <si>
    <t>ID1: CRD633-647</t>
  </si>
  <si>
    <t>CRD 633</t>
  </si>
  <si>
    <t>CRD 634</t>
  </si>
  <si>
    <t>CRD 635</t>
  </si>
  <si>
    <t>CRD 636</t>
  </si>
  <si>
    <t>CRD 637</t>
  </si>
  <si>
    <t>CRD 638</t>
  </si>
  <si>
    <t>CRD 639</t>
  </si>
  <si>
    <t>CRD 640</t>
  </si>
  <si>
    <t>CRD 641</t>
  </si>
  <si>
    <t>CRD 642</t>
  </si>
  <si>
    <t>CRD 643</t>
  </si>
  <si>
    <t>CRD 644</t>
  </si>
  <si>
    <t>CRD 645</t>
  </si>
  <si>
    <t>CRD 646</t>
  </si>
  <si>
    <t>CRD 647</t>
  </si>
  <si>
    <t>Test ID: 397</t>
  </si>
  <si>
    <t>Time: 5:28:04 PM</t>
  </si>
  <si>
    <t>ID1: CRD648</t>
  </si>
  <si>
    <t>CRD 648</t>
  </si>
  <si>
    <t>n1</t>
  </si>
  <si>
    <t>n2</t>
  </si>
  <si>
    <t>CRD 656</t>
  </si>
  <si>
    <t>CRD 657</t>
  </si>
  <si>
    <t>CRD 658</t>
  </si>
  <si>
    <t>CRD 659</t>
  </si>
  <si>
    <t>CRD 660</t>
  </si>
  <si>
    <t>CRD 661</t>
  </si>
  <si>
    <t>CRD 662</t>
  </si>
  <si>
    <t>CRD 663</t>
  </si>
  <si>
    <t>CRD 664</t>
  </si>
  <si>
    <t>CRD 665</t>
  </si>
  <si>
    <t>CRD 666</t>
  </si>
  <si>
    <t>CRD 667</t>
  </si>
  <si>
    <t>CRD 668</t>
  </si>
  <si>
    <t>CRD 669</t>
  </si>
  <si>
    <t>Test ID: 418</t>
  </si>
  <si>
    <t>Date: 6/26/2012</t>
  </si>
  <si>
    <t>Time: 6:58:56 PM</t>
  </si>
  <si>
    <t>ID1: CRD673-675</t>
  </si>
  <si>
    <t>Test ID: 417</t>
  </si>
  <si>
    <t>Time: 6:56:00 PM</t>
  </si>
  <si>
    <t>ID1: CRD656-672</t>
  </si>
  <si>
    <t>CRD 673</t>
  </si>
  <si>
    <t>CRD 674</t>
  </si>
  <si>
    <t>CRD 675</t>
  </si>
  <si>
    <t>Test ID: 423</t>
  </si>
  <si>
    <t>Date: 7/2/2012</t>
  </si>
  <si>
    <t>Time: 6:27:02 PM</t>
  </si>
  <si>
    <t>ID1: CRD676-681</t>
  </si>
  <si>
    <t>ID2: 50, 20 &amp; 2µM</t>
  </si>
  <si>
    <t>CRD 676</t>
  </si>
  <si>
    <t>CRD 677</t>
  </si>
  <si>
    <t>CRD 678</t>
  </si>
  <si>
    <t>CRD 679</t>
  </si>
  <si>
    <t>CRD 680</t>
  </si>
  <si>
    <t>CRD 681</t>
  </si>
  <si>
    <t>Date: 7/23/2012</t>
  </si>
  <si>
    <t>ID1: CRD694-704</t>
  </si>
  <si>
    <t>Test ID: 434</t>
  </si>
  <si>
    <t>Date: 7/11/2012</t>
  </si>
  <si>
    <t>Time: 1:05:24 PM</t>
  </si>
  <si>
    <t>ID1: CRD682-693</t>
  </si>
  <si>
    <t>CRD 682</t>
  </si>
  <si>
    <t>CRD 683</t>
  </si>
  <si>
    <t>CRD 684</t>
  </si>
  <si>
    <t>CRD 685</t>
  </si>
  <si>
    <t>CRD 686</t>
  </si>
  <si>
    <t>CRD 687</t>
  </si>
  <si>
    <t>CRD 688</t>
  </si>
  <si>
    <t>CRD 689</t>
  </si>
  <si>
    <t>CRD 690</t>
  </si>
  <si>
    <t>CRD 691</t>
  </si>
  <si>
    <t>CRD 692</t>
  </si>
  <si>
    <t>CRD 693</t>
  </si>
  <si>
    <t>CRD 694</t>
  </si>
  <si>
    <t>CRD 695</t>
  </si>
  <si>
    <t>CRD 696</t>
  </si>
  <si>
    <t>CRD 697</t>
  </si>
  <si>
    <t>CRD 698</t>
  </si>
  <si>
    <t>CRD 699</t>
  </si>
  <si>
    <t>CRD 700</t>
  </si>
  <si>
    <t>CRD 701</t>
  </si>
  <si>
    <t>CRD 702</t>
  </si>
  <si>
    <t>CRD 703</t>
  </si>
  <si>
    <t>Test ID: 457</t>
  </si>
  <si>
    <t>Time: 5:04:45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</si>
</sst>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/>
    <xf numFmtId="0" fontId="2" fillId="0" borderId="0" xfId="0" applyFont="1" applyBorder="1" applyAlignment="1">
      <alignment horizontal="right"/>
    </xf>
    <xf numFmtId="0" fontId="0" fillId="0" borderId="1" xfId="0" applyBorder="1"/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1" fontId="0" fillId="0" borderId="7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5" xfId="0" applyFont="1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applyBorder="1" applyAlignment="1"/>
    <xf numFmtId="164" fontId="1" fillId="0" borderId="5" xfId="0" applyNumberFormat="1" applyFont="1" applyBorder="1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1" fontId="0" fillId="0" borderId="3" xfId="0" applyNumberFormat="1" applyBorder="1"/>
    <xf numFmtId="0" fontId="0" fillId="0" borderId="0" xfId="0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164" fontId="0" fillId="0" borderId="3" xfId="0" applyNumberFormat="1" applyBorder="1"/>
    <xf numFmtId="164" fontId="0" fillId="0" borderId="4" xfId="0" applyNumberFormat="1" applyBorder="1"/>
    <xf numFmtId="0" fontId="2" fillId="0" borderId="0" xfId="0" applyFont="1" applyBorder="1"/>
    <xf numFmtId="0" fontId="0" fillId="0" borderId="0" xfId="0"/>
    <xf numFmtId="0" fontId="0" fillId="0" borderId="0" xfId="0" applyFon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0" fillId="0" borderId="4" xfId="0" applyBorder="1"/>
    <xf numFmtId="0" fontId="2" fillId="0" borderId="13" xfId="0" applyFont="1" applyBorder="1"/>
    <xf numFmtId="0" fontId="2" fillId="0" borderId="1" xfId="0" applyFont="1" applyBorder="1"/>
    <xf numFmtId="1" fontId="2" fillId="0" borderId="0" xfId="0" applyNumberFormat="1" applyFont="1" applyBorder="1"/>
    <xf numFmtId="164" fontId="2" fillId="0" borderId="0" xfId="0" applyNumberFormat="1" applyFont="1" applyBorder="1"/>
    <xf numFmtId="164" fontId="2" fillId="0" borderId="5" xfId="0" applyNumberFormat="1" applyFont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/>
    <xf numFmtId="0" fontId="0" fillId="0" borderId="0" xfId="0" applyFont="1"/>
    <xf numFmtId="0" fontId="3" fillId="0" borderId="0" xfId="0" applyFont="1"/>
    <xf numFmtId="0" fontId="0" fillId="0" borderId="0" xfId="0"/>
    <xf numFmtId="0" fontId="0" fillId="0" borderId="0" xfId="0" applyFon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1" fontId="3" fillId="0" borderId="0" xfId="0" applyNumberFormat="1" applyFont="1" applyBorder="1"/>
    <xf numFmtId="164" fontId="3" fillId="0" borderId="0" xfId="0" applyNumberFormat="1" applyFont="1" applyBorder="1"/>
    <xf numFmtId="164" fontId="3" fillId="0" borderId="5" xfId="0" applyNumberFormat="1" applyFont="1" applyBorder="1"/>
    <xf numFmtId="164" fontId="1" fillId="0" borderId="8" xfId="0" applyNumberFormat="1" applyFont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1" fontId="0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0" fillId="0" borderId="7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29"/>
  <sheetViews>
    <sheetView topLeftCell="N2" zoomScale="90" zoomScaleNormal="90" workbookViewId="0">
      <selection activeCell="AB27" sqref="AB27"/>
    </sheetView>
  </sheetViews>
  <sheetFormatPr defaultRowHeight="15" x14ac:dyDescent="0.25"/>
  <cols>
    <col min="1" max="1" width="4.28515625" customWidth="1"/>
    <col min="20" max="20" width="9.5703125" bestFit="1" customWidth="1"/>
  </cols>
  <sheetData>
    <row r="3" spans="1:35" x14ac:dyDescent="0.25">
      <c r="A3" s="1" t="s">
        <v>0</v>
      </c>
      <c r="D3" s="1" t="s">
        <v>1</v>
      </c>
      <c r="K3" s="1" t="s">
        <v>2</v>
      </c>
    </row>
    <row r="4" spans="1:35" x14ac:dyDescent="0.25">
      <c r="A4" s="1" t="s">
        <v>3</v>
      </c>
      <c r="I4" s="1" t="s">
        <v>4</v>
      </c>
      <c r="K4" s="1" t="s">
        <v>5</v>
      </c>
    </row>
    <row r="5" spans="1:35" x14ac:dyDescent="0.25">
      <c r="A5" s="1" t="s">
        <v>6</v>
      </c>
    </row>
    <row r="6" spans="1:35" x14ac:dyDescent="0.25">
      <c r="A6" s="1" t="s">
        <v>7</v>
      </c>
    </row>
    <row r="7" spans="1:35" x14ac:dyDescent="0.25">
      <c r="A7" s="1" t="s">
        <v>8</v>
      </c>
    </row>
    <row r="11" spans="1:35" x14ac:dyDescent="0.25">
      <c r="B11" t="s">
        <v>9</v>
      </c>
      <c r="O11" s="164" t="s">
        <v>36</v>
      </c>
      <c r="P11" s="165"/>
      <c r="Q11" s="165"/>
      <c r="R11" s="165"/>
      <c r="S11" s="165"/>
      <c r="T11" s="165"/>
      <c r="U11" s="166"/>
      <c r="W11" s="164" t="s">
        <v>40</v>
      </c>
      <c r="X11" s="165"/>
      <c r="Y11" s="165"/>
      <c r="Z11" s="165"/>
      <c r="AA11" s="165"/>
      <c r="AB11" s="166"/>
      <c r="AC11" s="12"/>
      <c r="AD11" s="167" t="s">
        <v>39</v>
      </c>
      <c r="AE11" s="168"/>
      <c r="AF11" s="168"/>
      <c r="AG11" s="168"/>
      <c r="AH11" s="168"/>
      <c r="AI11" s="169"/>
    </row>
    <row r="12" spans="1:35" x14ac:dyDescent="0.25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O12" s="30"/>
      <c r="P12" s="31" t="s">
        <v>32</v>
      </c>
      <c r="Q12" s="31" t="s">
        <v>33</v>
      </c>
      <c r="R12" s="31" t="s">
        <v>34</v>
      </c>
      <c r="S12" s="31" t="s">
        <v>35</v>
      </c>
      <c r="T12" s="31" t="s">
        <v>37</v>
      </c>
      <c r="U12" s="32" t="s">
        <v>38</v>
      </c>
      <c r="W12" s="33" t="s">
        <v>32</v>
      </c>
      <c r="X12" s="34" t="s">
        <v>33</v>
      </c>
      <c r="Y12" s="34" t="s">
        <v>34</v>
      </c>
      <c r="Z12" s="34" t="s">
        <v>35</v>
      </c>
      <c r="AA12" s="34" t="s">
        <v>37</v>
      </c>
      <c r="AB12" s="35" t="s">
        <v>38</v>
      </c>
      <c r="AD12" s="24" t="s">
        <v>32</v>
      </c>
      <c r="AE12" s="25" t="s">
        <v>33</v>
      </c>
      <c r="AF12" s="25" t="s">
        <v>34</v>
      </c>
      <c r="AG12" s="25" t="s">
        <v>35</v>
      </c>
      <c r="AH12" s="25" t="s">
        <v>37</v>
      </c>
      <c r="AI12" s="26" t="s">
        <v>38</v>
      </c>
    </row>
    <row r="13" spans="1:35" x14ac:dyDescent="0.25">
      <c r="A13" s="2" t="s">
        <v>10</v>
      </c>
      <c r="B13" s="3">
        <v>869</v>
      </c>
      <c r="C13" s="4">
        <v>562</v>
      </c>
      <c r="D13" s="4">
        <v>437</v>
      </c>
      <c r="E13" s="4">
        <v>374</v>
      </c>
      <c r="F13" s="4">
        <v>751</v>
      </c>
      <c r="G13" s="4">
        <v>919</v>
      </c>
      <c r="H13" s="4">
        <v>456</v>
      </c>
      <c r="I13" s="4">
        <v>437</v>
      </c>
      <c r="J13" s="4">
        <v>307</v>
      </c>
      <c r="K13" s="4">
        <v>452</v>
      </c>
      <c r="L13" s="4">
        <v>285</v>
      </c>
      <c r="M13" s="5">
        <v>333</v>
      </c>
      <c r="O13" s="28" t="s">
        <v>18</v>
      </c>
      <c r="P13" s="15">
        <f>B13</f>
        <v>869</v>
      </c>
      <c r="Q13" s="15">
        <f>C13</f>
        <v>562</v>
      </c>
      <c r="R13" s="16">
        <f>AVERAGE(P13:Q13)</f>
        <v>715.5</v>
      </c>
      <c r="S13" s="157">
        <f>R13/$R$25</f>
        <v>1.7820672478206725</v>
      </c>
      <c r="T13" s="17">
        <f>STDEV(P13:Q13)</f>
        <v>217.08178182427008</v>
      </c>
      <c r="U13" s="18">
        <f>T13/R13*100</f>
        <v>30.339871673552771</v>
      </c>
      <c r="W13" s="6">
        <v>437</v>
      </c>
      <c r="X13" s="7">
        <v>374</v>
      </c>
      <c r="Y13" s="16">
        <f>AVERAGE(W13:X13)</f>
        <v>405.5</v>
      </c>
      <c r="Z13" s="160">
        <f>Y13/$R$25</f>
        <v>1.0099626400996264</v>
      </c>
      <c r="AA13" s="17">
        <f>STDEV(W13:X13)</f>
        <v>44.547727214752491</v>
      </c>
      <c r="AB13" s="18">
        <f>AA13/Y13*100</f>
        <v>10.985876008570282</v>
      </c>
      <c r="AD13" s="6">
        <v>751</v>
      </c>
      <c r="AE13" s="7">
        <v>919</v>
      </c>
      <c r="AF13" s="16">
        <f>AVERAGE(AD13:AE13)</f>
        <v>835</v>
      </c>
      <c r="AG13" s="160">
        <f>AF13/$R$25</f>
        <v>2.0797011207970111</v>
      </c>
      <c r="AH13" s="17">
        <f>STDEV(AD13:AE13)</f>
        <v>118.79393923933998</v>
      </c>
      <c r="AI13" s="18">
        <f>AH13/AF13*100</f>
        <v>14.226819070579639</v>
      </c>
    </row>
    <row r="14" spans="1:35" x14ac:dyDescent="0.25">
      <c r="A14" s="2" t="s">
        <v>11</v>
      </c>
      <c r="B14" s="6">
        <v>384</v>
      </c>
      <c r="C14" s="7">
        <v>726</v>
      </c>
      <c r="D14" s="7">
        <v>393</v>
      </c>
      <c r="E14" s="7">
        <v>403</v>
      </c>
      <c r="F14" s="7">
        <v>298</v>
      </c>
      <c r="G14" s="7">
        <v>779</v>
      </c>
      <c r="H14" s="7">
        <v>624</v>
      </c>
      <c r="I14" s="7">
        <v>1042</v>
      </c>
      <c r="J14" s="7">
        <v>453</v>
      </c>
      <c r="K14" s="7">
        <v>456</v>
      </c>
      <c r="L14" s="7">
        <v>312</v>
      </c>
      <c r="M14" s="8">
        <v>357</v>
      </c>
      <c r="O14" s="28" t="s">
        <v>19</v>
      </c>
      <c r="P14" s="15">
        <f t="shared" ref="P14:P20" si="0">B14</f>
        <v>384</v>
      </c>
      <c r="Q14" s="15">
        <f t="shared" ref="Q14:Q20" si="1">C14</f>
        <v>726</v>
      </c>
      <c r="R14" s="16">
        <f t="shared" ref="R14:R26" si="2">AVERAGE(P14:Q14)</f>
        <v>555</v>
      </c>
      <c r="S14" s="157">
        <f t="shared" ref="S14:S26" si="3">R14/$R$25</f>
        <v>1.3823163138231631</v>
      </c>
      <c r="T14" s="17">
        <f t="shared" ref="T14:T26" si="4">STDEV(P14:Q14)</f>
        <v>241.83051916579925</v>
      </c>
      <c r="U14" s="18">
        <f t="shared" ref="U14:U26" si="5">T14/R14*100</f>
        <v>43.573066516360228</v>
      </c>
      <c r="W14" s="6">
        <v>393</v>
      </c>
      <c r="X14" s="7">
        <v>403</v>
      </c>
      <c r="Y14" s="16">
        <f t="shared" ref="Y14:Y24" si="6">AVERAGE(W14:X14)</f>
        <v>398</v>
      </c>
      <c r="Z14" s="160">
        <f t="shared" ref="Z14:Z24" si="7">Y14/$R$25</f>
        <v>0.99128268991282686</v>
      </c>
      <c r="AA14" s="17">
        <f t="shared" ref="AA14:AA24" si="8">STDEV(W14:X14)</f>
        <v>7.0710678118654755</v>
      </c>
      <c r="AB14" s="18">
        <f t="shared" ref="AB14:AB24" si="9">AA14/Y14*100</f>
        <v>1.7766502039863006</v>
      </c>
      <c r="AD14" s="6">
        <v>298</v>
      </c>
      <c r="AE14" s="7">
        <v>779</v>
      </c>
      <c r="AF14" s="16">
        <f t="shared" ref="AF14:AF24" si="10">AVERAGE(AD14:AE14)</f>
        <v>538.5</v>
      </c>
      <c r="AG14" s="160">
        <f t="shared" ref="AG14:AG24" si="11">AF14/$R$25</f>
        <v>1.3412204234122043</v>
      </c>
      <c r="AH14" s="17">
        <f t="shared" ref="AH14:AH24" si="12">STDEV(AD14:AE14)</f>
        <v>340.11836175072938</v>
      </c>
      <c r="AI14" s="18">
        <f t="shared" ref="AI14:AI24" si="13">AH14/AF14*100</f>
        <v>63.160327158909823</v>
      </c>
    </row>
    <row r="15" spans="1:35" x14ac:dyDescent="0.25">
      <c r="A15" s="2" t="s">
        <v>12</v>
      </c>
      <c r="B15" s="6">
        <v>17551</v>
      </c>
      <c r="C15" s="7">
        <v>8995</v>
      </c>
      <c r="D15" s="7">
        <v>1397</v>
      </c>
      <c r="E15" s="7">
        <v>1007</v>
      </c>
      <c r="F15" s="7">
        <v>1272</v>
      </c>
      <c r="G15" s="7">
        <v>1082</v>
      </c>
      <c r="H15" s="7">
        <v>750</v>
      </c>
      <c r="I15" s="7">
        <v>782</v>
      </c>
      <c r="J15" s="7">
        <v>588</v>
      </c>
      <c r="K15" s="7">
        <v>539</v>
      </c>
      <c r="L15" s="7">
        <v>411</v>
      </c>
      <c r="M15" s="8">
        <v>438</v>
      </c>
      <c r="O15" s="28" t="s">
        <v>20</v>
      </c>
      <c r="P15" s="15">
        <f t="shared" si="0"/>
        <v>17551</v>
      </c>
      <c r="Q15" s="15">
        <f t="shared" si="1"/>
        <v>8995</v>
      </c>
      <c r="R15" s="16">
        <f t="shared" si="2"/>
        <v>13273</v>
      </c>
      <c r="S15" s="158">
        <f t="shared" si="3"/>
        <v>33.058530510585307</v>
      </c>
      <c r="T15" s="17">
        <f t="shared" si="4"/>
        <v>6050.0056198321008</v>
      </c>
      <c r="U15" s="18">
        <f t="shared" si="5"/>
        <v>45.581297520018843</v>
      </c>
      <c r="W15" s="6">
        <v>1397</v>
      </c>
      <c r="X15" s="7">
        <v>1007</v>
      </c>
      <c r="Y15" s="16">
        <f t="shared" si="6"/>
        <v>1202</v>
      </c>
      <c r="Z15" s="158">
        <f t="shared" si="7"/>
        <v>2.9937733499377335</v>
      </c>
      <c r="AA15" s="17">
        <f t="shared" si="8"/>
        <v>275.77164466275354</v>
      </c>
      <c r="AB15" s="18">
        <f t="shared" si="9"/>
        <v>22.942732501061027</v>
      </c>
      <c r="AD15" s="6">
        <v>1272</v>
      </c>
      <c r="AE15" s="7">
        <v>1082</v>
      </c>
      <c r="AF15" s="16">
        <f t="shared" si="10"/>
        <v>1177</v>
      </c>
      <c r="AG15" s="160">
        <f t="shared" si="11"/>
        <v>2.9315068493150687</v>
      </c>
      <c r="AH15" s="17">
        <f t="shared" si="12"/>
        <v>134.35028842544403</v>
      </c>
      <c r="AI15" s="18">
        <f t="shared" si="13"/>
        <v>11.414637929094651</v>
      </c>
    </row>
    <row r="16" spans="1:35" x14ac:dyDescent="0.25">
      <c r="A16" s="2" t="s">
        <v>13</v>
      </c>
      <c r="B16" s="6">
        <v>3090</v>
      </c>
      <c r="C16" s="7">
        <v>1831</v>
      </c>
      <c r="D16" s="7">
        <v>667</v>
      </c>
      <c r="E16" s="7">
        <v>571</v>
      </c>
      <c r="F16" s="7">
        <v>554</v>
      </c>
      <c r="G16" s="7">
        <v>390</v>
      </c>
      <c r="H16" s="7">
        <v>667</v>
      </c>
      <c r="I16" s="7">
        <v>420</v>
      </c>
      <c r="J16" s="7">
        <v>400</v>
      </c>
      <c r="K16" s="7">
        <v>435</v>
      </c>
      <c r="L16" s="7">
        <v>457</v>
      </c>
      <c r="M16" s="8">
        <v>536</v>
      </c>
      <c r="O16" s="28" t="s">
        <v>21</v>
      </c>
      <c r="P16" s="15">
        <f t="shared" si="0"/>
        <v>3090</v>
      </c>
      <c r="Q16" s="7">
        <v>1831</v>
      </c>
      <c r="R16" s="16">
        <f>AVERAGE(P16:Q16)</f>
        <v>2460.5</v>
      </c>
      <c r="S16" s="157">
        <f t="shared" si="3"/>
        <v>6.12826899128269</v>
      </c>
      <c r="T16" s="17">
        <f t="shared" si="4"/>
        <v>890.24743751386336</v>
      </c>
      <c r="U16" s="18">
        <f t="shared" si="5"/>
        <v>36.181566247261259</v>
      </c>
      <c r="W16" s="6">
        <v>667</v>
      </c>
      <c r="X16" s="7">
        <v>571</v>
      </c>
      <c r="Y16" s="16">
        <f t="shared" si="6"/>
        <v>619</v>
      </c>
      <c r="Z16" s="160">
        <f t="shared" si="7"/>
        <v>1.5417185554171855</v>
      </c>
      <c r="AA16" s="17">
        <f t="shared" si="8"/>
        <v>67.882250993908556</v>
      </c>
      <c r="AB16" s="18">
        <f t="shared" si="9"/>
        <v>10.966437963474727</v>
      </c>
      <c r="AD16" s="6">
        <v>554</v>
      </c>
      <c r="AE16" s="7">
        <v>390</v>
      </c>
      <c r="AF16" s="16">
        <f t="shared" si="10"/>
        <v>472</v>
      </c>
      <c r="AG16" s="160">
        <f t="shared" si="11"/>
        <v>1.1755915317559154</v>
      </c>
      <c r="AH16" s="17">
        <f t="shared" si="12"/>
        <v>115.96551211459379</v>
      </c>
      <c r="AI16" s="18">
        <f t="shared" si="13"/>
        <v>24.568964431058006</v>
      </c>
    </row>
    <row r="17" spans="1:35" x14ac:dyDescent="0.25">
      <c r="A17" s="2" t="s">
        <v>14</v>
      </c>
      <c r="B17" s="6">
        <v>553</v>
      </c>
      <c r="C17" s="7">
        <v>764</v>
      </c>
      <c r="D17" s="7">
        <v>745</v>
      </c>
      <c r="E17" s="7">
        <v>471</v>
      </c>
      <c r="F17" s="7">
        <v>418</v>
      </c>
      <c r="G17" s="7">
        <v>10382</v>
      </c>
      <c r="H17" s="7">
        <v>389</v>
      </c>
      <c r="I17" s="7">
        <v>756</v>
      </c>
      <c r="J17" s="7">
        <v>414</v>
      </c>
      <c r="K17" s="7">
        <v>717</v>
      </c>
      <c r="L17" s="7">
        <v>427</v>
      </c>
      <c r="M17" s="8">
        <v>299</v>
      </c>
      <c r="O17" s="28" t="s">
        <v>22</v>
      </c>
      <c r="P17" s="15">
        <f t="shared" si="0"/>
        <v>553</v>
      </c>
      <c r="Q17" s="15">
        <f t="shared" si="1"/>
        <v>764</v>
      </c>
      <c r="R17" s="16">
        <f t="shared" si="2"/>
        <v>658.5</v>
      </c>
      <c r="S17" s="157">
        <f t="shared" si="3"/>
        <v>1.6400996264009962</v>
      </c>
      <c r="T17" s="17">
        <f t="shared" si="4"/>
        <v>149.19953083036154</v>
      </c>
      <c r="U17" s="18">
        <f t="shared" si="5"/>
        <v>22.657483801117927</v>
      </c>
      <c r="W17" s="6">
        <v>745</v>
      </c>
      <c r="X17" s="7">
        <v>471</v>
      </c>
      <c r="Y17" s="16">
        <f t="shared" si="6"/>
        <v>608</v>
      </c>
      <c r="Z17" s="160">
        <f t="shared" si="7"/>
        <v>1.514321295143213</v>
      </c>
      <c r="AA17" s="17">
        <f t="shared" si="8"/>
        <v>193.74725804511402</v>
      </c>
      <c r="AB17" s="18">
        <f t="shared" si="9"/>
        <v>31.866325336367439</v>
      </c>
      <c r="AD17" s="6">
        <v>418</v>
      </c>
      <c r="AE17" s="13">
        <v>10382</v>
      </c>
      <c r="AF17" s="7">
        <v>418</v>
      </c>
      <c r="AG17" s="160">
        <f t="shared" si="11"/>
        <v>1.0410958904109588</v>
      </c>
      <c r="AH17" s="17"/>
      <c r="AI17" s="18"/>
    </row>
    <row r="18" spans="1:35" x14ac:dyDescent="0.25">
      <c r="A18" s="2" t="s">
        <v>15</v>
      </c>
      <c r="B18" s="6">
        <v>606</v>
      </c>
      <c r="C18" s="7">
        <v>824</v>
      </c>
      <c r="D18" s="7">
        <v>2461</v>
      </c>
      <c r="E18" s="7">
        <v>722</v>
      </c>
      <c r="F18" s="7">
        <v>551</v>
      </c>
      <c r="G18" s="7">
        <v>650</v>
      </c>
      <c r="H18" s="7"/>
      <c r="I18" s="7"/>
      <c r="J18" s="7"/>
      <c r="K18" s="7"/>
      <c r="L18" s="7"/>
      <c r="M18" s="8"/>
      <c r="O18" s="28" t="s">
        <v>23</v>
      </c>
      <c r="P18" s="15">
        <f t="shared" si="0"/>
        <v>606</v>
      </c>
      <c r="Q18" s="15">
        <f t="shared" si="1"/>
        <v>824</v>
      </c>
      <c r="R18" s="16">
        <f t="shared" si="2"/>
        <v>715</v>
      </c>
      <c r="S18" s="157">
        <f t="shared" si="3"/>
        <v>1.7808219178082192</v>
      </c>
      <c r="T18" s="17">
        <f t="shared" si="4"/>
        <v>154.14927829866735</v>
      </c>
      <c r="U18" s="18">
        <f t="shared" si="5"/>
        <v>21.559339622191239</v>
      </c>
      <c r="W18" s="6">
        <v>2461</v>
      </c>
      <c r="X18" s="7">
        <v>722</v>
      </c>
      <c r="Y18" s="16">
        <f t="shared" si="6"/>
        <v>1591.5</v>
      </c>
      <c r="Z18" s="160">
        <f t="shared" si="7"/>
        <v>3.9638854296388542</v>
      </c>
      <c r="AA18" s="17">
        <f t="shared" si="8"/>
        <v>1229.6586924834062</v>
      </c>
      <c r="AB18" s="18">
        <f t="shared" si="9"/>
        <v>77.264133992045629</v>
      </c>
      <c r="AD18" s="6">
        <v>551</v>
      </c>
      <c r="AE18" s="7">
        <v>650</v>
      </c>
      <c r="AF18" s="16">
        <f t="shared" si="10"/>
        <v>600.5</v>
      </c>
      <c r="AG18" s="160">
        <f t="shared" si="11"/>
        <v>1.4956413449564134</v>
      </c>
      <c r="AH18" s="17">
        <f t="shared" si="12"/>
        <v>70.003571337468202</v>
      </c>
      <c r="AI18" s="18">
        <f t="shared" si="13"/>
        <v>11.657547266855655</v>
      </c>
    </row>
    <row r="19" spans="1:35" x14ac:dyDescent="0.25">
      <c r="A19" s="2" t="s">
        <v>16</v>
      </c>
      <c r="B19" s="6">
        <v>641</v>
      </c>
      <c r="C19" s="7">
        <v>452</v>
      </c>
      <c r="D19" s="7">
        <v>384</v>
      </c>
      <c r="E19" s="7">
        <v>441</v>
      </c>
      <c r="F19" s="7">
        <v>575</v>
      </c>
      <c r="G19" s="7">
        <v>395</v>
      </c>
      <c r="H19" s="7"/>
      <c r="I19" s="7"/>
      <c r="J19" s="7"/>
      <c r="K19" s="7"/>
      <c r="L19" s="7"/>
      <c r="M19" s="8"/>
      <c r="O19" s="28" t="s">
        <v>24</v>
      </c>
      <c r="P19" s="15">
        <f t="shared" si="0"/>
        <v>641</v>
      </c>
      <c r="Q19" s="15">
        <f t="shared" si="1"/>
        <v>452</v>
      </c>
      <c r="R19" s="16">
        <f t="shared" si="2"/>
        <v>546.5</v>
      </c>
      <c r="S19" s="157">
        <f t="shared" si="3"/>
        <v>1.3611457036114569</v>
      </c>
      <c r="T19" s="17">
        <f t="shared" si="4"/>
        <v>133.64318164425748</v>
      </c>
      <c r="U19" s="18">
        <f t="shared" si="5"/>
        <v>24.454379074887004</v>
      </c>
      <c r="W19" s="6">
        <v>384</v>
      </c>
      <c r="X19" s="7">
        <v>441</v>
      </c>
      <c r="Y19" s="16">
        <f t="shared" si="6"/>
        <v>412.5</v>
      </c>
      <c r="Z19" s="160">
        <f t="shared" si="7"/>
        <v>1.0273972602739727</v>
      </c>
      <c r="AA19" s="17">
        <f t="shared" si="8"/>
        <v>40.305086527633208</v>
      </c>
      <c r="AB19" s="18">
        <f t="shared" si="9"/>
        <v>9.7709300673050201</v>
      </c>
      <c r="AD19" s="6">
        <v>575</v>
      </c>
      <c r="AE19" s="7">
        <v>395</v>
      </c>
      <c r="AF19" s="16">
        <f t="shared" si="10"/>
        <v>485</v>
      </c>
      <c r="AG19" s="160">
        <f t="shared" si="11"/>
        <v>1.2079701120797011</v>
      </c>
      <c r="AH19" s="17">
        <f t="shared" si="12"/>
        <v>127.27922061357856</v>
      </c>
      <c r="AI19" s="18">
        <f t="shared" si="13"/>
        <v>26.243138270840937</v>
      </c>
    </row>
    <row r="20" spans="1:35" x14ac:dyDescent="0.25">
      <c r="A20" s="2" t="s">
        <v>17</v>
      </c>
      <c r="B20" s="9">
        <v>476</v>
      </c>
      <c r="C20" s="10">
        <v>387</v>
      </c>
      <c r="D20" s="10">
        <v>428</v>
      </c>
      <c r="E20" s="10">
        <v>428</v>
      </c>
      <c r="F20" s="10">
        <v>369</v>
      </c>
      <c r="G20" s="10">
        <v>604</v>
      </c>
      <c r="H20" s="10"/>
      <c r="I20" s="10"/>
      <c r="J20" s="10"/>
      <c r="K20" s="10"/>
      <c r="L20" s="10"/>
      <c r="M20" s="11"/>
      <c r="O20" s="28" t="s">
        <v>25</v>
      </c>
      <c r="P20" s="15">
        <f t="shared" si="0"/>
        <v>476</v>
      </c>
      <c r="Q20" s="15">
        <f t="shared" si="1"/>
        <v>387</v>
      </c>
      <c r="R20" s="16">
        <f t="shared" si="2"/>
        <v>431.5</v>
      </c>
      <c r="S20" s="157">
        <f t="shared" si="3"/>
        <v>1.0747198007471981</v>
      </c>
      <c r="T20" s="17">
        <f t="shared" si="4"/>
        <v>62.932503525602726</v>
      </c>
      <c r="U20" s="18">
        <f t="shared" si="5"/>
        <v>14.584589461321606</v>
      </c>
      <c r="W20" s="6">
        <v>428</v>
      </c>
      <c r="X20" s="7">
        <v>428</v>
      </c>
      <c r="Y20" s="16">
        <f t="shared" si="6"/>
        <v>428</v>
      </c>
      <c r="Z20" s="160">
        <f t="shared" si="7"/>
        <v>1.0660024906600249</v>
      </c>
      <c r="AA20" s="17">
        <f t="shared" si="8"/>
        <v>0</v>
      </c>
      <c r="AB20" s="18">
        <f t="shared" si="9"/>
        <v>0</v>
      </c>
      <c r="AD20" s="6">
        <v>369</v>
      </c>
      <c r="AE20" s="7">
        <v>604</v>
      </c>
      <c r="AF20" s="16">
        <f t="shared" si="10"/>
        <v>486.5</v>
      </c>
      <c r="AG20" s="160">
        <f t="shared" si="11"/>
        <v>1.211706102117061</v>
      </c>
      <c r="AH20" s="17">
        <f t="shared" si="12"/>
        <v>166.17009357883867</v>
      </c>
      <c r="AI20" s="18">
        <f t="shared" si="13"/>
        <v>34.15623711795245</v>
      </c>
    </row>
    <row r="21" spans="1:35" x14ac:dyDescent="0.25">
      <c r="O21" s="28" t="s">
        <v>26</v>
      </c>
      <c r="P21" s="15">
        <f>H13</f>
        <v>456</v>
      </c>
      <c r="Q21" s="15">
        <f>I13</f>
        <v>437</v>
      </c>
      <c r="R21" s="16">
        <f t="shared" si="2"/>
        <v>446.5</v>
      </c>
      <c r="S21" s="157">
        <f t="shared" si="3"/>
        <v>1.112079701120797</v>
      </c>
      <c r="T21" s="17">
        <f t="shared" si="4"/>
        <v>13.435028842544403</v>
      </c>
      <c r="U21" s="18">
        <f t="shared" si="5"/>
        <v>3.0089650263257344</v>
      </c>
      <c r="W21" s="6">
        <v>307</v>
      </c>
      <c r="X21" s="7">
        <v>452</v>
      </c>
      <c r="Y21" s="16">
        <f t="shared" si="6"/>
        <v>379.5</v>
      </c>
      <c r="Z21" s="160">
        <f t="shared" si="7"/>
        <v>0.9452054794520548</v>
      </c>
      <c r="AA21" s="17">
        <f t="shared" si="8"/>
        <v>102.53048327204939</v>
      </c>
      <c r="AB21" s="18">
        <f t="shared" si="9"/>
        <v>27.017255144150038</v>
      </c>
      <c r="AD21" s="6">
        <v>285</v>
      </c>
      <c r="AE21" s="7">
        <v>333</v>
      </c>
      <c r="AF21" s="16">
        <f t="shared" si="10"/>
        <v>309</v>
      </c>
      <c r="AG21" s="160">
        <f t="shared" si="11"/>
        <v>0.76961394769613944</v>
      </c>
      <c r="AH21" s="17">
        <f t="shared" si="12"/>
        <v>33.941125496954278</v>
      </c>
      <c r="AI21" s="18">
        <f t="shared" si="13"/>
        <v>10.984183008723067</v>
      </c>
    </row>
    <row r="22" spans="1:35" x14ac:dyDescent="0.25">
      <c r="O22" s="28" t="s">
        <v>27</v>
      </c>
      <c r="P22" s="15">
        <f t="shared" ref="P22:Q22" si="14">H14</f>
        <v>624</v>
      </c>
      <c r="Q22" s="15">
        <f t="shared" si="14"/>
        <v>1042</v>
      </c>
      <c r="R22" s="16">
        <f t="shared" si="2"/>
        <v>833</v>
      </c>
      <c r="S22" s="157">
        <f t="shared" si="3"/>
        <v>2.0747198007471979</v>
      </c>
      <c r="T22" s="17">
        <f t="shared" si="4"/>
        <v>295.57063453597686</v>
      </c>
      <c r="U22" s="18">
        <f t="shared" si="5"/>
        <v>35.48266921200203</v>
      </c>
      <c r="W22" s="6">
        <v>453</v>
      </c>
      <c r="X22" s="7">
        <v>456</v>
      </c>
      <c r="Y22" s="16">
        <f t="shared" si="6"/>
        <v>454.5</v>
      </c>
      <c r="Z22" s="160">
        <f t="shared" si="7"/>
        <v>1.1320049813200499</v>
      </c>
      <c r="AA22" s="17">
        <f t="shared" si="8"/>
        <v>2.1213203435596424</v>
      </c>
      <c r="AB22" s="18">
        <f t="shared" si="9"/>
        <v>0.46673714929805116</v>
      </c>
      <c r="AD22" s="6">
        <v>312</v>
      </c>
      <c r="AE22" s="7">
        <v>357</v>
      </c>
      <c r="AF22" s="16">
        <f t="shared" si="10"/>
        <v>334.5</v>
      </c>
      <c r="AG22" s="160">
        <f t="shared" si="11"/>
        <v>0.83312577833125778</v>
      </c>
      <c r="AH22" s="17">
        <f t="shared" si="12"/>
        <v>31.81980515339464</v>
      </c>
      <c r="AI22" s="18">
        <f t="shared" si="13"/>
        <v>9.5126472805365143</v>
      </c>
    </row>
    <row r="23" spans="1:35" x14ac:dyDescent="0.25">
      <c r="O23" s="28" t="s">
        <v>28</v>
      </c>
      <c r="P23" s="15">
        <f t="shared" ref="P23:Q23" si="15">H15</f>
        <v>750</v>
      </c>
      <c r="Q23" s="15">
        <f t="shared" si="15"/>
        <v>782</v>
      </c>
      <c r="R23" s="16">
        <f t="shared" si="2"/>
        <v>766</v>
      </c>
      <c r="S23" s="157">
        <f t="shared" si="3"/>
        <v>1.9078455790784559</v>
      </c>
      <c r="T23" s="17">
        <f t="shared" si="4"/>
        <v>22.627416997969522</v>
      </c>
      <c r="U23" s="18">
        <f t="shared" si="5"/>
        <v>2.9539708874633841</v>
      </c>
      <c r="W23" s="6">
        <v>588</v>
      </c>
      <c r="X23" s="7">
        <v>539</v>
      </c>
      <c r="Y23" s="16">
        <f t="shared" si="6"/>
        <v>563.5</v>
      </c>
      <c r="Z23" s="160">
        <f t="shared" si="7"/>
        <v>1.4034869240348693</v>
      </c>
      <c r="AA23" s="17">
        <f t="shared" si="8"/>
        <v>34.648232278140831</v>
      </c>
      <c r="AB23" s="18">
        <f t="shared" si="9"/>
        <v>6.1487546190134568</v>
      </c>
      <c r="AD23" s="6">
        <v>411</v>
      </c>
      <c r="AE23" s="7">
        <v>438</v>
      </c>
      <c r="AF23" s="16">
        <f t="shared" si="10"/>
        <v>424.5</v>
      </c>
      <c r="AG23" s="160">
        <f t="shared" si="11"/>
        <v>1.0572851805728518</v>
      </c>
      <c r="AH23" s="17">
        <f t="shared" si="12"/>
        <v>19.091883092036785</v>
      </c>
      <c r="AI23" s="18">
        <f t="shared" si="13"/>
        <v>4.4974989616105496</v>
      </c>
    </row>
    <row r="24" spans="1:35" x14ac:dyDescent="0.25">
      <c r="O24" s="28" t="s">
        <v>29</v>
      </c>
      <c r="P24" s="15">
        <f t="shared" ref="P24:Q24" si="16">H16</f>
        <v>667</v>
      </c>
      <c r="Q24" s="15">
        <f t="shared" si="16"/>
        <v>420</v>
      </c>
      <c r="R24" s="16">
        <f t="shared" si="2"/>
        <v>543.5</v>
      </c>
      <c r="S24" s="157">
        <f t="shared" si="3"/>
        <v>1.3536737235367373</v>
      </c>
      <c r="T24" s="17">
        <f t="shared" si="4"/>
        <v>174.65537495307723</v>
      </c>
      <c r="U24" s="18">
        <f t="shared" si="5"/>
        <v>32.135303579223041</v>
      </c>
      <c r="W24" s="9">
        <v>400</v>
      </c>
      <c r="X24" s="10">
        <v>435</v>
      </c>
      <c r="Y24" s="21">
        <f t="shared" si="6"/>
        <v>417.5</v>
      </c>
      <c r="Z24" s="161">
        <f t="shared" si="7"/>
        <v>1.0398505603985055</v>
      </c>
      <c r="AA24" s="22">
        <f t="shared" si="8"/>
        <v>24.748737341529164</v>
      </c>
      <c r="AB24" s="23">
        <f t="shared" si="9"/>
        <v>5.9278412794081827</v>
      </c>
      <c r="AD24" s="9">
        <v>457</v>
      </c>
      <c r="AE24" s="10">
        <v>536</v>
      </c>
      <c r="AF24" s="21">
        <f t="shared" si="10"/>
        <v>496.5</v>
      </c>
      <c r="AG24" s="161">
        <f t="shared" si="11"/>
        <v>1.2366127023661271</v>
      </c>
      <c r="AH24" s="22">
        <f t="shared" si="12"/>
        <v>55.861435713737258</v>
      </c>
      <c r="AI24" s="23">
        <f t="shared" si="13"/>
        <v>11.251044453924926</v>
      </c>
    </row>
    <row r="25" spans="1:35" x14ac:dyDescent="0.25">
      <c r="O25" s="28" t="s">
        <v>30</v>
      </c>
      <c r="P25" s="15">
        <f t="shared" ref="P25" si="17">H17</f>
        <v>389</v>
      </c>
      <c r="Q25" s="15">
        <f>J17</f>
        <v>414</v>
      </c>
      <c r="R25" s="16">
        <f t="shared" si="2"/>
        <v>401.5</v>
      </c>
      <c r="S25" s="157">
        <f t="shared" si="3"/>
        <v>1</v>
      </c>
      <c r="T25" s="17">
        <f t="shared" si="4"/>
        <v>17.677669529663689</v>
      </c>
      <c r="U25" s="18">
        <f t="shared" si="5"/>
        <v>4.4029064831042808</v>
      </c>
    </row>
    <row r="26" spans="1:35" x14ac:dyDescent="0.25">
      <c r="O26" s="29" t="s">
        <v>31</v>
      </c>
      <c r="P26" s="20">
        <f>L17</f>
        <v>427</v>
      </c>
      <c r="Q26" s="20">
        <f>M17</f>
        <v>299</v>
      </c>
      <c r="R26" s="21">
        <f t="shared" si="2"/>
        <v>363</v>
      </c>
      <c r="S26" s="159">
        <f t="shared" si="3"/>
        <v>0.90410958904109584</v>
      </c>
      <c r="T26" s="22">
        <f t="shared" si="4"/>
        <v>90.509667991878089</v>
      </c>
      <c r="U26" s="23">
        <f t="shared" si="5"/>
        <v>24.933792835228125</v>
      </c>
    </row>
    <row r="29" spans="1:35" x14ac:dyDescent="0.25">
      <c r="AE29" s="36" t="s">
        <v>46</v>
      </c>
      <c r="AF29" s="36"/>
    </row>
  </sheetData>
  <mergeCells count="3">
    <mergeCell ref="O11:U11"/>
    <mergeCell ref="W11:AB11"/>
    <mergeCell ref="AD11:AI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8"/>
  <sheetViews>
    <sheetView topLeftCell="A20" zoomScale="90" zoomScaleNormal="90" workbookViewId="0">
      <selection activeCell="K45" sqref="K45"/>
    </sheetView>
  </sheetViews>
  <sheetFormatPr defaultRowHeight="15" x14ac:dyDescent="0.25"/>
  <cols>
    <col min="1" max="5" width="9.140625" style="126"/>
    <col min="6" max="6" width="11" style="126" customWidth="1"/>
    <col min="7" max="16384" width="9.140625" style="126"/>
  </cols>
  <sheetData>
    <row r="3" spans="1:13" x14ac:dyDescent="0.25">
      <c r="A3" s="130" t="s">
        <v>0</v>
      </c>
      <c r="B3" s="129"/>
      <c r="C3" s="129"/>
      <c r="D3" s="130" t="s">
        <v>1</v>
      </c>
      <c r="E3" s="129"/>
      <c r="F3" s="129"/>
      <c r="G3" s="129"/>
      <c r="H3" s="129"/>
      <c r="I3" s="129"/>
      <c r="J3" s="129"/>
      <c r="K3" s="130" t="s">
        <v>149</v>
      </c>
      <c r="L3" s="129"/>
      <c r="M3" s="129"/>
    </row>
    <row r="4" spans="1:13" x14ac:dyDescent="0.25">
      <c r="A4" s="130" t="s">
        <v>3</v>
      </c>
      <c r="B4" s="129"/>
      <c r="C4" s="129"/>
      <c r="D4" s="129"/>
      <c r="E4" s="129"/>
      <c r="F4" s="129"/>
      <c r="G4" s="129"/>
      <c r="H4" s="129"/>
      <c r="I4" s="130" t="s">
        <v>150</v>
      </c>
      <c r="J4" s="129"/>
      <c r="K4" s="130" t="s">
        <v>151</v>
      </c>
      <c r="L4" s="129"/>
      <c r="M4" s="129"/>
    </row>
    <row r="5" spans="1:13" x14ac:dyDescent="0.25">
      <c r="A5" s="130" t="s">
        <v>152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13" x14ac:dyDescent="0.25">
      <c r="A6" s="130" t="s">
        <v>45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3" x14ac:dyDescent="0.25">
      <c r="A7" s="127" t="s">
        <v>8</v>
      </c>
    </row>
    <row r="11" spans="1:13" x14ac:dyDescent="0.25">
      <c r="B11" s="126" t="s">
        <v>9</v>
      </c>
    </row>
    <row r="12" spans="1:13" x14ac:dyDescent="0.25">
      <c r="B12" s="104">
        <v>1</v>
      </c>
      <c r="C12" s="104">
        <v>2</v>
      </c>
      <c r="D12" s="104">
        <v>3</v>
      </c>
      <c r="E12" s="104">
        <v>4</v>
      </c>
      <c r="F12" s="104">
        <v>5</v>
      </c>
      <c r="G12" s="104">
        <v>6</v>
      </c>
      <c r="H12" s="104">
        <v>7</v>
      </c>
      <c r="I12" s="104">
        <v>8</v>
      </c>
      <c r="J12" s="104">
        <v>9</v>
      </c>
      <c r="K12" s="104">
        <v>10</v>
      </c>
      <c r="L12" s="104">
        <v>11</v>
      </c>
      <c r="M12" s="104">
        <v>12</v>
      </c>
    </row>
    <row r="13" spans="1:13" x14ac:dyDescent="0.25">
      <c r="A13" s="104" t="s">
        <v>10</v>
      </c>
      <c r="B13" s="131">
        <v>80312</v>
      </c>
      <c r="C13" s="132">
        <v>52744</v>
      </c>
      <c r="D13" s="132">
        <v>5709</v>
      </c>
      <c r="E13" s="132">
        <v>9405</v>
      </c>
      <c r="F13" s="132">
        <v>526</v>
      </c>
      <c r="G13" s="132">
        <v>770</v>
      </c>
      <c r="H13" s="132">
        <v>11483</v>
      </c>
      <c r="I13" s="132">
        <v>19846</v>
      </c>
      <c r="J13" s="132">
        <v>3311</v>
      </c>
      <c r="K13" s="132">
        <v>3014</v>
      </c>
      <c r="L13" s="132">
        <v>530</v>
      </c>
      <c r="M13" s="133">
        <v>509</v>
      </c>
    </row>
    <row r="14" spans="1:13" x14ac:dyDescent="0.25">
      <c r="A14" s="104" t="s">
        <v>11</v>
      </c>
      <c r="B14" s="134">
        <v>855</v>
      </c>
      <c r="C14" s="135">
        <v>1359</v>
      </c>
      <c r="D14" s="135">
        <v>832</v>
      </c>
      <c r="E14" s="135">
        <v>1596</v>
      </c>
      <c r="F14" s="135">
        <v>850</v>
      </c>
      <c r="G14" s="135">
        <v>1805</v>
      </c>
      <c r="H14" s="135">
        <v>32883</v>
      </c>
      <c r="I14" s="135">
        <v>28618</v>
      </c>
      <c r="J14" s="135">
        <v>11669</v>
      </c>
      <c r="K14" s="135">
        <v>10194</v>
      </c>
      <c r="L14" s="135">
        <v>1513</v>
      </c>
      <c r="M14" s="136">
        <v>1671</v>
      </c>
    </row>
    <row r="15" spans="1:13" x14ac:dyDescent="0.25">
      <c r="A15" s="104" t="s">
        <v>12</v>
      </c>
      <c r="B15" s="134">
        <v>999</v>
      </c>
      <c r="C15" s="135">
        <v>960</v>
      </c>
      <c r="D15" s="135">
        <v>740</v>
      </c>
      <c r="E15" s="135">
        <v>830</v>
      </c>
      <c r="F15" s="135">
        <v>829</v>
      </c>
      <c r="G15" s="135">
        <v>736</v>
      </c>
      <c r="H15" s="135">
        <v>37822</v>
      </c>
      <c r="I15" s="135">
        <v>39041</v>
      </c>
      <c r="J15" s="135">
        <v>17740</v>
      </c>
      <c r="K15" s="135">
        <v>14925</v>
      </c>
      <c r="L15" s="135">
        <v>807</v>
      </c>
      <c r="M15" s="136">
        <v>771</v>
      </c>
    </row>
    <row r="16" spans="1:13" x14ac:dyDescent="0.25">
      <c r="A16" s="104" t="s">
        <v>13</v>
      </c>
      <c r="B16" s="134">
        <v>875</v>
      </c>
      <c r="C16" s="135">
        <v>10703</v>
      </c>
      <c r="D16" s="135">
        <v>1152</v>
      </c>
      <c r="E16" s="135">
        <v>688</v>
      </c>
      <c r="F16" s="135">
        <v>669</v>
      </c>
      <c r="G16" s="135">
        <v>1439</v>
      </c>
      <c r="H16" s="135">
        <v>16746</v>
      </c>
      <c r="I16" s="135">
        <v>20498</v>
      </c>
      <c r="J16" s="135">
        <v>1783</v>
      </c>
      <c r="K16" s="135">
        <v>1583</v>
      </c>
      <c r="L16" s="135">
        <v>1067</v>
      </c>
      <c r="M16" s="136">
        <v>2622</v>
      </c>
    </row>
    <row r="17" spans="1:22" x14ac:dyDescent="0.25">
      <c r="A17" s="104" t="s">
        <v>14</v>
      </c>
      <c r="B17" s="134">
        <v>995</v>
      </c>
      <c r="C17" s="135">
        <v>2133</v>
      </c>
      <c r="D17" s="135">
        <v>813</v>
      </c>
      <c r="E17" s="135">
        <v>772</v>
      </c>
      <c r="F17" s="135">
        <v>1052</v>
      </c>
      <c r="G17" s="135">
        <v>2264</v>
      </c>
      <c r="H17" s="135">
        <v>928</v>
      </c>
      <c r="I17" s="135">
        <v>726</v>
      </c>
      <c r="J17" s="135">
        <v>2102</v>
      </c>
      <c r="K17" s="135">
        <v>671</v>
      </c>
      <c r="L17" s="135">
        <v>834</v>
      </c>
      <c r="M17" s="136">
        <v>941</v>
      </c>
    </row>
    <row r="18" spans="1:22" x14ac:dyDescent="0.25">
      <c r="A18" s="104" t="s">
        <v>15</v>
      </c>
      <c r="B18" s="134">
        <v>11038</v>
      </c>
      <c r="C18" s="135">
        <v>12394</v>
      </c>
      <c r="D18" s="135">
        <v>1171</v>
      </c>
      <c r="E18" s="135">
        <v>1481</v>
      </c>
      <c r="F18" s="135">
        <v>778</v>
      </c>
      <c r="G18" s="135">
        <v>1026</v>
      </c>
      <c r="H18" s="135"/>
      <c r="I18" s="135"/>
      <c r="J18" s="135"/>
      <c r="K18" s="135"/>
      <c r="L18" s="135"/>
      <c r="M18" s="136"/>
    </row>
    <row r="19" spans="1:22" x14ac:dyDescent="0.25">
      <c r="A19" s="104" t="s">
        <v>16</v>
      </c>
      <c r="B19" s="134">
        <v>27589</v>
      </c>
      <c r="C19" s="135">
        <v>26800</v>
      </c>
      <c r="D19" s="135">
        <v>6774</v>
      </c>
      <c r="E19" s="135">
        <v>9031</v>
      </c>
      <c r="F19" s="135">
        <v>976</v>
      </c>
      <c r="G19" s="135">
        <v>1316</v>
      </c>
      <c r="H19" s="135"/>
      <c r="I19" s="135"/>
      <c r="J19" s="135"/>
      <c r="K19" s="135"/>
      <c r="L19" s="135"/>
      <c r="M19" s="136"/>
    </row>
    <row r="20" spans="1:22" x14ac:dyDescent="0.25">
      <c r="A20" s="104" t="s">
        <v>17</v>
      </c>
      <c r="B20" s="137">
        <v>18732</v>
      </c>
      <c r="C20" s="138">
        <v>19091</v>
      </c>
      <c r="D20" s="138">
        <v>6712</v>
      </c>
      <c r="E20" s="138">
        <v>6299</v>
      </c>
      <c r="F20" s="138">
        <v>1214</v>
      </c>
      <c r="G20" s="138">
        <v>1755</v>
      </c>
      <c r="H20" s="138"/>
      <c r="I20" s="138"/>
      <c r="J20" s="138"/>
      <c r="K20" s="138"/>
      <c r="L20" s="138"/>
      <c r="M20" s="139"/>
    </row>
    <row r="23" spans="1:22" x14ac:dyDescent="0.25">
      <c r="B23" s="170" t="s">
        <v>36</v>
      </c>
      <c r="C23" s="171"/>
      <c r="D23" s="171"/>
      <c r="E23" s="171"/>
      <c r="F23" s="171"/>
      <c r="G23" s="171"/>
      <c r="H23" s="171"/>
      <c r="I23" s="39"/>
      <c r="J23" s="170" t="s">
        <v>40</v>
      </c>
      <c r="K23" s="171"/>
      <c r="L23" s="171"/>
      <c r="M23" s="171"/>
      <c r="N23" s="171"/>
      <c r="O23" s="172"/>
      <c r="Q23" s="170" t="s">
        <v>39</v>
      </c>
      <c r="R23" s="171"/>
      <c r="S23" s="171"/>
      <c r="T23" s="171"/>
      <c r="U23" s="171"/>
      <c r="V23" s="172"/>
    </row>
    <row r="24" spans="1:22" x14ac:dyDescent="0.25">
      <c r="B24" s="27"/>
      <c r="C24" s="24" t="s">
        <v>69</v>
      </c>
      <c r="D24" s="25" t="s">
        <v>33</v>
      </c>
      <c r="E24" s="25" t="s">
        <v>34</v>
      </c>
      <c r="F24" s="25" t="s">
        <v>37</v>
      </c>
      <c r="G24" s="25" t="s">
        <v>38</v>
      </c>
      <c r="H24" s="25" t="s">
        <v>70</v>
      </c>
      <c r="I24" s="15"/>
      <c r="J24" s="37" t="s">
        <v>69</v>
      </c>
      <c r="K24" s="38" t="s">
        <v>33</v>
      </c>
      <c r="L24" s="38" t="s">
        <v>34</v>
      </c>
      <c r="M24" s="38" t="s">
        <v>37</v>
      </c>
      <c r="N24" s="38" t="s">
        <v>38</v>
      </c>
      <c r="O24" s="116" t="s">
        <v>70</v>
      </c>
      <c r="Q24" s="37" t="s">
        <v>69</v>
      </c>
      <c r="R24" s="38" t="s">
        <v>33</v>
      </c>
      <c r="S24" s="38" t="s">
        <v>34</v>
      </c>
      <c r="T24" s="38" t="s">
        <v>37</v>
      </c>
      <c r="U24" s="38" t="s">
        <v>38</v>
      </c>
      <c r="V24" s="116" t="s">
        <v>70</v>
      </c>
    </row>
    <row r="25" spans="1:22" x14ac:dyDescent="0.25">
      <c r="B25" s="28" t="s">
        <v>153</v>
      </c>
      <c r="C25" s="37">
        <f>B13</f>
        <v>80312</v>
      </c>
      <c r="D25" s="38">
        <f>C13</f>
        <v>52744</v>
      </c>
      <c r="E25" s="53">
        <f>AVERAGE(C25:D25)</f>
        <v>66528</v>
      </c>
      <c r="F25" s="53">
        <f>STDEV(C25:D25)</f>
        <v>19493.519743750741</v>
      </c>
      <c r="G25" s="67">
        <f>F25/E25*100</f>
        <v>29.301226166051496</v>
      </c>
      <c r="H25" s="68">
        <f t="shared" ref="H25:H36" si="0">E25/$E$37</f>
        <v>71.689655172413794</v>
      </c>
      <c r="J25" s="37">
        <f>D13</f>
        <v>5709</v>
      </c>
      <c r="K25" s="38">
        <f>E13</f>
        <v>9405</v>
      </c>
      <c r="L25" s="53">
        <f>AVERAGE(J25:K25)</f>
        <v>7557</v>
      </c>
      <c r="M25" s="53">
        <f>STDEV(J25:K25)</f>
        <v>2613.4666632654798</v>
      </c>
      <c r="N25" s="67">
        <f>M25/L25*100</f>
        <v>34.583388424844244</v>
      </c>
      <c r="O25" s="68">
        <f t="shared" ref="O25:O36" si="1">L25/$E$37</f>
        <v>8.143318965517242</v>
      </c>
      <c r="Q25" s="37">
        <f>F13</f>
        <v>526</v>
      </c>
      <c r="R25" s="38">
        <f>G13</f>
        <v>770</v>
      </c>
      <c r="S25" s="53">
        <f>AVERAGE(Q25:R25)</f>
        <v>648</v>
      </c>
      <c r="T25" s="53">
        <f>STDEV(Q25:R25)</f>
        <v>172.5340546095176</v>
      </c>
      <c r="U25" s="67">
        <f>T25/S25*100</f>
        <v>26.625625711345307</v>
      </c>
      <c r="V25" s="68">
        <f t="shared" ref="V25:V36" si="2">S25/$E$37</f>
        <v>0.69827586206896552</v>
      </c>
    </row>
    <row r="26" spans="1:22" x14ac:dyDescent="0.25">
      <c r="B26" s="28" t="s">
        <v>154</v>
      </c>
      <c r="C26" s="14">
        <f t="shared" ref="C26:D31" si="3">B14</f>
        <v>855</v>
      </c>
      <c r="D26" s="15">
        <f t="shared" si="3"/>
        <v>1359</v>
      </c>
      <c r="E26" s="16">
        <f t="shared" ref="E26:E38" si="4">AVERAGE(C26:D26)</f>
        <v>1107</v>
      </c>
      <c r="F26" s="16">
        <f t="shared" ref="F26:F38" si="5">STDEV(C26:D26)</f>
        <v>356.38181771801993</v>
      </c>
      <c r="G26" s="17">
        <f t="shared" ref="G26:G37" si="6">F26/E26*100</f>
        <v>32.193479468655823</v>
      </c>
      <c r="H26" s="18">
        <f t="shared" si="0"/>
        <v>1.1928879310344827</v>
      </c>
      <c r="J26" s="14">
        <f t="shared" ref="J26:K32" si="7">D14</f>
        <v>832</v>
      </c>
      <c r="K26" s="15">
        <f t="shared" si="7"/>
        <v>1596</v>
      </c>
      <c r="L26" s="16">
        <f t="shared" ref="L26:L36" si="8">AVERAGE(J26:K26)</f>
        <v>1214</v>
      </c>
      <c r="M26" s="16">
        <f t="shared" ref="M26:M36" si="9">STDEV(J26:K26)</f>
        <v>540.22958082652235</v>
      </c>
      <c r="N26" s="17">
        <f t="shared" ref="N26:N36" si="10">M26/L26*100</f>
        <v>44.49996547170695</v>
      </c>
      <c r="O26" s="18">
        <f t="shared" si="1"/>
        <v>1.3081896551724137</v>
      </c>
      <c r="Q26" s="14">
        <f t="shared" ref="Q26:R31" si="11">F14</f>
        <v>850</v>
      </c>
      <c r="R26" s="15">
        <f t="shared" si="11"/>
        <v>1805</v>
      </c>
      <c r="S26" s="16">
        <f t="shared" ref="S26:S36" si="12">AVERAGE(Q26:R26)</f>
        <v>1327.5</v>
      </c>
      <c r="T26" s="16">
        <f t="shared" ref="T26:T36" si="13">STDEV(Q26:R26)</f>
        <v>675.28697603315288</v>
      </c>
      <c r="U26" s="17">
        <f t="shared" ref="U26:U36" si="14">T26/S26*100</f>
        <v>50.869075407393815</v>
      </c>
      <c r="V26" s="18">
        <f t="shared" si="2"/>
        <v>1.4304956896551724</v>
      </c>
    </row>
    <row r="27" spans="1:22" s="128" customFormat="1" x14ac:dyDescent="0.25">
      <c r="B27" s="28" t="s">
        <v>155</v>
      </c>
      <c r="C27" s="140">
        <f t="shared" si="3"/>
        <v>999</v>
      </c>
      <c r="D27" s="141">
        <f t="shared" si="3"/>
        <v>960</v>
      </c>
      <c r="E27" s="142">
        <f t="shared" si="4"/>
        <v>979.5</v>
      </c>
      <c r="F27" s="142">
        <f t="shared" si="5"/>
        <v>27.577164466275352</v>
      </c>
      <c r="G27" s="143">
        <f t="shared" si="6"/>
        <v>2.8154328194257632</v>
      </c>
      <c r="H27" s="144">
        <f t="shared" si="0"/>
        <v>1.0554956896551724</v>
      </c>
      <c r="J27" s="140">
        <f t="shared" si="7"/>
        <v>740</v>
      </c>
      <c r="K27" s="141">
        <f t="shared" si="7"/>
        <v>830</v>
      </c>
      <c r="L27" s="142">
        <f t="shared" si="8"/>
        <v>785</v>
      </c>
      <c r="M27" s="142">
        <f t="shared" si="9"/>
        <v>63.63961030678928</v>
      </c>
      <c r="N27" s="143">
        <f t="shared" si="10"/>
        <v>8.1069567269795257</v>
      </c>
      <c r="O27" s="144">
        <f t="shared" si="1"/>
        <v>0.84590517241379315</v>
      </c>
      <c r="Q27" s="140">
        <f t="shared" si="11"/>
        <v>829</v>
      </c>
      <c r="R27" s="141">
        <f t="shared" si="11"/>
        <v>736</v>
      </c>
      <c r="S27" s="142">
        <f t="shared" si="12"/>
        <v>782.5</v>
      </c>
      <c r="T27" s="142">
        <f t="shared" si="13"/>
        <v>65.760930650348925</v>
      </c>
      <c r="U27" s="143">
        <f t="shared" si="14"/>
        <v>8.4039527987666354</v>
      </c>
      <c r="V27" s="144">
        <f t="shared" si="2"/>
        <v>0.84321120689655171</v>
      </c>
    </row>
    <row r="28" spans="1:22" x14ac:dyDescent="0.25">
      <c r="B28" s="28" t="s">
        <v>156</v>
      </c>
      <c r="C28" s="118">
        <f t="shared" si="3"/>
        <v>875</v>
      </c>
      <c r="D28" s="69">
        <f t="shared" si="3"/>
        <v>10703</v>
      </c>
      <c r="E28" s="16">
        <f t="shared" si="4"/>
        <v>5789</v>
      </c>
      <c r="F28" s="16">
        <f>STDEV(C28:D28)</f>
        <v>6949.4454455013893</v>
      </c>
      <c r="G28" s="17">
        <f>F28/E28*100</f>
        <v>120.04569779757107</v>
      </c>
      <c r="H28" s="18">
        <f t="shared" si="0"/>
        <v>6.2381465517241379</v>
      </c>
      <c r="J28" s="14">
        <f t="shared" si="7"/>
        <v>1152</v>
      </c>
      <c r="K28" s="15">
        <f t="shared" si="7"/>
        <v>688</v>
      </c>
      <c r="L28" s="16">
        <f t="shared" si="8"/>
        <v>920</v>
      </c>
      <c r="M28" s="16">
        <f t="shared" si="9"/>
        <v>328.09754647055803</v>
      </c>
      <c r="N28" s="17">
        <f t="shared" si="10"/>
        <v>35.662776790278045</v>
      </c>
      <c r="O28" s="18">
        <f t="shared" si="1"/>
        <v>0.99137931034482762</v>
      </c>
      <c r="Q28" s="14">
        <f t="shared" si="11"/>
        <v>669</v>
      </c>
      <c r="R28" s="15"/>
      <c r="S28" s="16">
        <f t="shared" si="12"/>
        <v>669</v>
      </c>
      <c r="T28" s="16"/>
      <c r="U28" s="17"/>
      <c r="V28" s="18">
        <f t="shared" si="2"/>
        <v>0.72090517241379315</v>
      </c>
    </row>
    <row r="29" spans="1:22" x14ac:dyDescent="0.25">
      <c r="B29" s="28" t="s">
        <v>157</v>
      </c>
      <c r="C29" s="14">
        <f t="shared" si="3"/>
        <v>995</v>
      </c>
      <c r="D29" s="15">
        <f t="shared" si="3"/>
        <v>2133</v>
      </c>
      <c r="E29" s="16">
        <f t="shared" si="4"/>
        <v>1564</v>
      </c>
      <c r="F29" s="16">
        <f t="shared" si="5"/>
        <v>804.6875169902911</v>
      </c>
      <c r="G29" s="17">
        <f>F29/E29*100</f>
        <v>51.450608503215548</v>
      </c>
      <c r="H29" s="18">
        <f t="shared" si="0"/>
        <v>1.6853448275862069</v>
      </c>
      <c r="J29" s="14">
        <f t="shared" si="7"/>
        <v>813</v>
      </c>
      <c r="K29" s="15">
        <f t="shared" si="7"/>
        <v>772</v>
      </c>
      <c r="L29" s="16">
        <f t="shared" si="8"/>
        <v>792.5</v>
      </c>
      <c r="M29" s="16">
        <f t="shared" si="9"/>
        <v>28.991378028648448</v>
      </c>
      <c r="N29" s="17">
        <f t="shared" si="10"/>
        <v>3.6582180477789841</v>
      </c>
      <c r="O29" s="18">
        <f t="shared" si="1"/>
        <v>0.85398706896551724</v>
      </c>
      <c r="Q29" s="14">
        <f t="shared" si="11"/>
        <v>1052</v>
      </c>
      <c r="R29" s="15">
        <f t="shared" si="11"/>
        <v>2264</v>
      </c>
      <c r="S29" s="16">
        <f t="shared" si="12"/>
        <v>1658</v>
      </c>
      <c r="T29" s="16">
        <f t="shared" si="13"/>
        <v>857.01341879809559</v>
      </c>
      <c r="U29" s="17">
        <f t="shared" si="14"/>
        <v>51.689591001091408</v>
      </c>
      <c r="V29" s="18">
        <f t="shared" si="2"/>
        <v>1.7866379310344827</v>
      </c>
    </row>
    <row r="30" spans="1:22" x14ac:dyDescent="0.25">
      <c r="B30" s="28" t="s">
        <v>158</v>
      </c>
      <c r="C30" s="14">
        <f t="shared" si="3"/>
        <v>11038</v>
      </c>
      <c r="D30" s="15">
        <f t="shared" si="3"/>
        <v>12394</v>
      </c>
      <c r="E30" s="16">
        <f t="shared" si="4"/>
        <v>11716</v>
      </c>
      <c r="F30" s="16">
        <f t="shared" si="5"/>
        <v>958.83679528895846</v>
      </c>
      <c r="G30" s="17">
        <f t="shared" si="6"/>
        <v>8.1839944971744494</v>
      </c>
      <c r="H30" s="18">
        <f t="shared" si="0"/>
        <v>12.625</v>
      </c>
      <c r="J30" s="14">
        <f t="shared" si="7"/>
        <v>1171</v>
      </c>
      <c r="K30" s="15">
        <f t="shared" si="7"/>
        <v>1481</v>
      </c>
      <c r="L30" s="16">
        <f t="shared" si="8"/>
        <v>1326</v>
      </c>
      <c r="M30" s="16">
        <f t="shared" si="9"/>
        <v>219.20310216782974</v>
      </c>
      <c r="N30" s="17">
        <f t="shared" si="10"/>
        <v>16.531154009640254</v>
      </c>
      <c r="O30" s="18">
        <f t="shared" si="1"/>
        <v>1.4288793103448276</v>
      </c>
      <c r="Q30" s="14">
        <f t="shared" si="11"/>
        <v>778</v>
      </c>
      <c r="R30" s="15">
        <f t="shared" si="11"/>
        <v>1026</v>
      </c>
      <c r="S30" s="16">
        <f t="shared" si="12"/>
        <v>902</v>
      </c>
      <c r="T30" s="16">
        <f t="shared" si="13"/>
        <v>175.36248173426378</v>
      </c>
      <c r="U30" s="17">
        <f t="shared" si="14"/>
        <v>19.441516821980464</v>
      </c>
      <c r="V30" s="18">
        <f t="shared" si="2"/>
        <v>0.97198275862068961</v>
      </c>
    </row>
    <row r="31" spans="1:22" x14ac:dyDescent="0.25">
      <c r="B31" s="28" t="s">
        <v>159</v>
      </c>
      <c r="C31" s="14">
        <f t="shared" si="3"/>
        <v>27589</v>
      </c>
      <c r="D31" s="15">
        <f t="shared" si="3"/>
        <v>26800</v>
      </c>
      <c r="E31" s="16">
        <f t="shared" si="4"/>
        <v>27194.5</v>
      </c>
      <c r="F31" s="16">
        <f t="shared" si="5"/>
        <v>557.90725035618595</v>
      </c>
      <c r="G31" s="17">
        <f t="shared" si="6"/>
        <v>2.0515444312496496</v>
      </c>
      <c r="H31" s="18">
        <f t="shared" si="0"/>
        <v>29.304418103448278</v>
      </c>
      <c r="J31" s="14">
        <f t="shared" si="7"/>
        <v>6774</v>
      </c>
      <c r="K31" s="15">
        <f t="shared" si="7"/>
        <v>9031</v>
      </c>
      <c r="L31" s="16">
        <f t="shared" si="8"/>
        <v>7902.5</v>
      </c>
      <c r="M31" s="16">
        <f t="shared" si="9"/>
        <v>1595.9400051380378</v>
      </c>
      <c r="N31" s="17">
        <f t="shared" si="10"/>
        <v>20.195381273496206</v>
      </c>
      <c r="O31" s="18">
        <f t="shared" si="1"/>
        <v>8.515625</v>
      </c>
      <c r="Q31" s="14">
        <f t="shared" si="11"/>
        <v>976</v>
      </c>
      <c r="R31" s="15">
        <f t="shared" si="11"/>
        <v>1316</v>
      </c>
      <c r="S31" s="16">
        <f t="shared" si="12"/>
        <v>1146</v>
      </c>
      <c r="T31" s="16">
        <f t="shared" si="13"/>
        <v>240.41630560342617</v>
      </c>
      <c r="U31" s="17">
        <f t="shared" si="14"/>
        <v>20.978735218449053</v>
      </c>
      <c r="V31" s="18">
        <f t="shared" si="2"/>
        <v>1.2349137931034482</v>
      </c>
    </row>
    <row r="32" spans="1:22" x14ac:dyDescent="0.25">
      <c r="B32" s="28" t="s">
        <v>160</v>
      </c>
      <c r="C32" s="14">
        <f>B20</f>
        <v>18732</v>
      </c>
      <c r="D32" s="15">
        <f>C20</f>
        <v>19091</v>
      </c>
      <c r="E32" s="16">
        <f t="shared" si="4"/>
        <v>18911.5</v>
      </c>
      <c r="F32" s="16">
        <f t="shared" si="5"/>
        <v>253.85133444597056</v>
      </c>
      <c r="G32" s="17">
        <f t="shared" si="6"/>
        <v>1.3423120029927322</v>
      </c>
      <c r="H32" s="18">
        <f t="shared" si="0"/>
        <v>20.378771551724139</v>
      </c>
      <c r="J32" s="14">
        <f t="shared" si="7"/>
        <v>6712</v>
      </c>
      <c r="K32" s="15">
        <f t="shared" si="7"/>
        <v>6299</v>
      </c>
      <c r="L32" s="16">
        <f t="shared" si="8"/>
        <v>6505.5</v>
      </c>
      <c r="M32" s="16">
        <f t="shared" si="9"/>
        <v>292.03510063004416</v>
      </c>
      <c r="N32" s="17">
        <f t="shared" si="10"/>
        <v>4.4890492756904798</v>
      </c>
      <c r="O32" s="18">
        <f t="shared" si="1"/>
        <v>7.0102370689655169</v>
      </c>
      <c r="Q32" s="14">
        <f>F20</f>
        <v>1214</v>
      </c>
      <c r="R32" s="15">
        <f>G20</f>
        <v>1755</v>
      </c>
      <c r="S32" s="16">
        <f t="shared" si="12"/>
        <v>1484.5</v>
      </c>
      <c r="T32" s="16">
        <f t="shared" si="13"/>
        <v>382.54476862192223</v>
      </c>
      <c r="U32" s="17">
        <f t="shared" si="14"/>
        <v>25.7692670004663</v>
      </c>
      <c r="V32" s="18">
        <f t="shared" si="2"/>
        <v>1.599676724137931</v>
      </c>
    </row>
    <row r="33" spans="2:22" x14ac:dyDescent="0.25">
      <c r="B33" s="28" t="s">
        <v>161</v>
      </c>
      <c r="C33" s="14">
        <f>H13</f>
        <v>11483</v>
      </c>
      <c r="D33" s="15">
        <f>I13</f>
        <v>19846</v>
      </c>
      <c r="E33" s="16">
        <f t="shared" si="4"/>
        <v>15664.5</v>
      </c>
      <c r="F33" s="16">
        <f t="shared" si="5"/>
        <v>5913.5340110630968</v>
      </c>
      <c r="G33" s="17">
        <f t="shared" si="6"/>
        <v>37.751182680986282</v>
      </c>
      <c r="H33" s="18">
        <f t="shared" si="0"/>
        <v>16.879849137931036</v>
      </c>
      <c r="J33" s="14">
        <f>J13</f>
        <v>3311</v>
      </c>
      <c r="K33" s="15">
        <f>K13</f>
        <v>3014</v>
      </c>
      <c r="L33" s="16">
        <f t="shared" si="8"/>
        <v>3162.5</v>
      </c>
      <c r="M33" s="16">
        <f t="shared" si="9"/>
        <v>210.01071401240461</v>
      </c>
      <c r="N33" s="17">
        <f t="shared" si="10"/>
        <v>6.6406549885345338</v>
      </c>
      <c r="O33" s="18">
        <f t="shared" si="1"/>
        <v>3.4078663793103448</v>
      </c>
      <c r="Q33" s="14">
        <f>L13</f>
        <v>530</v>
      </c>
      <c r="R33" s="15">
        <f>M13</f>
        <v>509</v>
      </c>
      <c r="S33" s="16">
        <f t="shared" si="12"/>
        <v>519.5</v>
      </c>
      <c r="T33" s="16">
        <f t="shared" si="13"/>
        <v>14.849242404917497</v>
      </c>
      <c r="U33" s="17">
        <f t="shared" si="14"/>
        <v>2.8583719739975932</v>
      </c>
      <c r="V33" s="18">
        <f t="shared" si="2"/>
        <v>0.55980603448275867</v>
      </c>
    </row>
    <row r="34" spans="2:22" x14ac:dyDescent="0.25">
      <c r="B34" s="28" t="s">
        <v>162</v>
      </c>
      <c r="C34" s="14">
        <f t="shared" ref="C34:D36" si="15">H14</f>
        <v>32883</v>
      </c>
      <c r="D34" s="15">
        <f t="shared" si="15"/>
        <v>28618</v>
      </c>
      <c r="E34" s="16">
        <f t="shared" si="4"/>
        <v>30750.5</v>
      </c>
      <c r="F34" s="16">
        <f t="shared" si="5"/>
        <v>3015.8104217606251</v>
      </c>
      <c r="G34" s="17">
        <f t="shared" si="6"/>
        <v>9.8073540975289024</v>
      </c>
      <c r="H34" s="18">
        <f t="shared" si="0"/>
        <v>33.136314655172413</v>
      </c>
      <c r="J34" s="14">
        <f t="shared" ref="J34:K36" si="16">J14</f>
        <v>11669</v>
      </c>
      <c r="K34" s="15">
        <f t="shared" si="16"/>
        <v>10194</v>
      </c>
      <c r="L34" s="16">
        <f t="shared" si="8"/>
        <v>10931.5</v>
      </c>
      <c r="M34" s="16">
        <f t="shared" si="9"/>
        <v>1042.9825022501575</v>
      </c>
      <c r="N34" s="17">
        <f t="shared" si="10"/>
        <v>9.541073981156817</v>
      </c>
      <c r="O34" s="18">
        <f t="shared" si="1"/>
        <v>11.779633620689655</v>
      </c>
      <c r="Q34" s="14">
        <f t="shared" ref="Q34:R36" si="17">L14</f>
        <v>1513</v>
      </c>
      <c r="R34" s="15">
        <f t="shared" si="17"/>
        <v>1671</v>
      </c>
      <c r="S34" s="16">
        <f t="shared" si="12"/>
        <v>1592</v>
      </c>
      <c r="T34" s="16">
        <f t="shared" si="13"/>
        <v>111.72287142747452</v>
      </c>
      <c r="U34" s="17">
        <f t="shared" si="14"/>
        <v>7.0177683057458857</v>
      </c>
      <c r="V34" s="18">
        <f t="shared" si="2"/>
        <v>1.7155172413793103</v>
      </c>
    </row>
    <row r="35" spans="2:22" x14ac:dyDescent="0.25">
      <c r="B35" s="28" t="s">
        <v>163</v>
      </c>
      <c r="C35" s="14">
        <f t="shared" si="15"/>
        <v>37822</v>
      </c>
      <c r="D35" s="15">
        <f t="shared" si="15"/>
        <v>39041</v>
      </c>
      <c r="E35" s="16">
        <f t="shared" si="4"/>
        <v>38431.5</v>
      </c>
      <c r="F35" s="16">
        <f t="shared" si="5"/>
        <v>861.96316626640146</v>
      </c>
      <c r="G35" s="17">
        <f t="shared" si="6"/>
        <v>2.2428559027526935</v>
      </c>
      <c r="H35" s="18">
        <f t="shared" si="0"/>
        <v>41.413254310344826</v>
      </c>
      <c r="J35" s="14">
        <f t="shared" si="16"/>
        <v>17740</v>
      </c>
      <c r="K35" s="15">
        <f t="shared" si="16"/>
        <v>14925</v>
      </c>
      <c r="L35" s="16">
        <f t="shared" si="8"/>
        <v>16332.5</v>
      </c>
      <c r="M35" s="16">
        <f t="shared" si="9"/>
        <v>1990.5055890401313</v>
      </c>
      <c r="N35" s="17">
        <f t="shared" si="10"/>
        <v>12.187390718139484</v>
      </c>
      <c r="O35" s="18">
        <f t="shared" si="1"/>
        <v>17.599676724137932</v>
      </c>
      <c r="Q35" s="14">
        <f t="shared" si="17"/>
        <v>807</v>
      </c>
      <c r="R35" s="15">
        <f t="shared" si="17"/>
        <v>771</v>
      </c>
      <c r="S35" s="16">
        <f t="shared" si="12"/>
        <v>789</v>
      </c>
      <c r="T35" s="16">
        <f t="shared" si="13"/>
        <v>25.45584412271571</v>
      </c>
      <c r="U35" s="17">
        <f t="shared" si="14"/>
        <v>3.2263427278473653</v>
      </c>
      <c r="V35" s="18">
        <f t="shared" si="2"/>
        <v>0.85021551724137934</v>
      </c>
    </row>
    <row r="36" spans="2:22" x14ac:dyDescent="0.25">
      <c r="B36" s="28" t="s">
        <v>164</v>
      </c>
      <c r="C36" s="14">
        <f t="shared" si="15"/>
        <v>16746</v>
      </c>
      <c r="D36" s="15">
        <f t="shared" si="15"/>
        <v>20498</v>
      </c>
      <c r="E36" s="16">
        <f t="shared" si="4"/>
        <v>18622</v>
      </c>
      <c r="F36" s="16">
        <f t="shared" si="5"/>
        <v>2653.0646430119264</v>
      </c>
      <c r="G36" s="17">
        <f t="shared" si="6"/>
        <v>14.246937187261983</v>
      </c>
      <c r="H36" s="18">
        <f t="shared" si="0"/>
        <v>20.066810344827587</v>
      </c>
      <c r="J36" s="14">
        <f t="shared" si="16"/>
        <v>1783</v>
      </c>
      <c r="K36" s="15">
        <f t="shared" si="16"/>
        <v>1583</v>
      </c>
      <c r="L36" s="16">
        <f t="shared" si="8"/>
        <v>1683</v>
      </c>
      <c r="M36" s="16">
        <f t="shared" si="9"/>
        <v>141.42135623730951</v>
      </c>
      <c r="N36" s="17">
        <f t="shared" si="10"/>
        <v>8.4029326344212425</v>
      </c>
      <c r="O36" s="18">
        <f t="shared" si="1"/>
        <v>1.8135775862068966</v>
      </c>
      <c r="Q36" s="14">
        <f t="shared" si="17"/>
        <v>1067</v>
      </c>
      <c r="R36" s="15">
        <f t="shared" si="17"/>
        <v>2622</v>
      </c>
      <c r="S36" s="16">
        <f t="shared" si="12"/>
        <v>1844.5</v>
      </c>
      <c r="T36" s="16">
        <f t="shared" si="13"/>
        <v>1099.5510447450813</v>
      </c>
      <c r="U36" s="17">
        <f t="shared" si="14"/>
        <v>59.612417714561197</v>
      </c>
      <c r="V36" s="18">
        <f t="shared" si="2"/>
        <v>1.9876077586206897</v>
      </c>
    </row>
    <row r="37" spans="2:22" x14ac:dyDescent="0.25">
      <c r="B37" s="28" t="s">
        <v>30</v>
      </c>
      <c r="C37" s="14">
        <f>H17</f>
        <v>928</v>
      </c>
      <c r="D37" s="15">
        <f>I17</f>
        <v>726</v>
      </c>
      <c r="E37" s="16">
        <f>AVERAGE(C37:C37)</f>
        <v>928</v>
      </c>
      <c r="F37" s="16">
        <f>STDEV(C37:D37)</f>
        <v>142.83556979968259</v>
      </c>
      <c r="G37" s="17">
        <f t="shared" si="6"/>
        <v>15.391763987034762</v>
      </c>
      <c r="H37" s="18">
        <f t="shared" ref="H37:H38" si="18">E37/$E$38</f>
        <v>1.0456338028169014</v>
      </c>
    </row>
    <row r="38" spans="2:22" x14ac:dyDescent="0.25">
      <c r="B38" s="29" t="s">
        <v>31</v>
      </c>
      <c r="C38" s="19">
        <f>L17</f>
        <v>834</v>
      </c>
      <c r="D38" s="20">
        <f>M17</f>
        <v>941</v>
      </c>
      <c r="E38" s="21">
        <f t="shared" si="4"/>
        <v>887.5</v>
      </c>
      <c r="F38" s="21">
        <f t="shared" si="5"/>
        <v>75.660425586960585</v>
      </c>
      <c r="G38" s="22">
        <f>F38/E38*100</f>
        <v>8.5251183759955591</v>
      </c>
      <c r="H38" s="23">
        <f t="shared" si="18"/>
        <v>1</v>
      </c>
    </row>
  </sheetData>
  <mergeCells count="3">
    <mergeCell ref="B23:H23"/>
    <mergeCell ref="J23:O23"/>
    <mergeCell ref="Q23:V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6"/>
  <sheetViews>
    <sheetView tabSelected="1" topLeftCell="G24" zoomScale="90" zoomScaleNormal="90" workbookViewId="0">
      <selection activeCell="L46" sqref="L46"/>
    </sheetView>
  </sheetViews>
  <sheetFormatPr defaultRowHeight="15" x14ac:dyDescent="0.25"/>
  <cols>
    <col min="1" max="5" width="9.140625" style="126"/>
    <col min="6" max="6" width="11" style="126" customWidth="1"/>
    <col min="7" max="16384" width="9.140625" style="126"/>
  </cols>
  <sheetData>
    <row r="3" spans="1:13" x14ac:dyDescent="0.25">
      <c r="A3" s="156" t="s">
        <v>0</v>
      </c>
      <c r="B3" s="155"/>
      <c r="C3" s="155"/>
      <c r="D3" s="156" t="s">
        <v>1</v>
      </c>
      <c r="E3" s="155"/>
      <c r="F3" s="155"/>
      <c r="G3" s="155"/>
      <c r="H3" s="155"/>
      <c r="I3" s="155"/>
      <c r="J3" s="155"/>
      <c r="K3" s="156" t="s">
        <v>175</v>
      </c>
      <c r="L3" s="155"/>
      <c r="M3" s="155"/>
    </row>
    <row r="4" spans="1:13" x14ac:dyDescent="0.25">
      <c r="A4" s="156" t="s">
        <v>3</v>
      </c>
      <c r="B4" s="155"/>
      <c r="C4" s="155"/>
      <c r="D4" s="155"/>
      <c r="E4" s="155"/>
      <c r="F4" s="155"/>
      <c r="G4" s="155"/>
      <c r="H4" s="155"/>
      <c r="I4" s="156" t="s">
        <v>147</v>
      </c>
      <c r="J4" s="155"/>
      <c r="K4" s="156" t="s">
        <v>176</v>
      </c>
      <c r="L4" s="155"/>
      <c r="M4" s="155"/>
    </row>
    <row r="5" spans="1:13" x14ac:dyDescent="0.25">
      <c r="A5" s="156" t="s">
        <v>148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1:13" x14ac:dyDescent="0.25">
      <c r="A6" s="156" t="s">
        <v>45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1:13" x14ac:dyDescent="0.25">
      <c r="A7" s="127" t="s">
        <v>8</v>
      </c>
    </row>
    <row r="11" spans="1:13" x14ac:dyDescent="0.25">
      <c r="B11" s="126" t="s">
        <v>9</v>
      </c>
    </row>
    <row r="12" spans="1:13" x14ac:dyDescent="0.25">
      <c r="B12" s="104">
        <v>1</v>
      </c>
      <c r="C12" s="104">
        <v>2</v>
      </c>
      <c r="D12" s="104">
        <v>3</v>
      </c>
      <c r="E12" s="104">
        <v>4</v>
      </c>
      <c r="F12" s="104">
        <v>5</v>
      </c>
      <c r="G12" s="104">
        <v>6</v>
      </c>
      <c r="H12" s="104">
        <v>7</v>
      </c>
      <c r="I12" s="104">
        <v>8</v>
      </c>
      <c r="J12" s="104">
        <v>9</v>
      </c>
      <c r="K12" s="104">
        <v>10</v>
      </c>
      <c r="L12" s="104">
        <v>11</v>
      </c>
      <c r="M12" s="104">
        <v>12</v>
      </c>
    </row>
    <row r="13" spans="1:13" x14ac:dyDescent="0.25">
      <c r="A13" s="104" t="s">
        <v>10</v>
      </c>
      <c r="B13" s="146">
        <v>5087</v>
      </c>
      <c r="C13" s="147">
        <v>2317</v>
      </c>
      <c r="D13" s="147">
        <v>1675</v>
      </c>
      <c r="E13" s="147">
        <v>1308</v>
      </c>
      <c r="F13" s="147">
        <v>833</v>
      </c>
      <c r="G13" s="147">
        <v>1305</v>
      </c>
      <c r="H13" s="147">
        <v>1065</v>
      </c>
      <c r="I13" s="147">
        <v>1833</v>
      </c>
      <c r="J13" s="147">
        <v>918</v>
      </c>
      <c r="K13" s="147">
        <v>1193</v>
      </c>
      <c r="L13" s="147">
        <v>940</v>
      </c>
      <c r="M13" s="148">
        <v>842</v>
      </c>
    </row>
    <row r="14" spans="1:13" x14ac:dyDescent="0.25">
      <c r="A14" s="104" t="s">
        <v>11</v>
      </c>
      <c r="B14" s="149">
        <v>1205</v>
      </c>
      <c r="C14" s="150">
        <v>1230</v>
      </c>
      <c r="D14" s="150">
        <v>1252</v>
      </c>
      <c r="E14" s="150">
        <v>1252</v>
      </c>
      <c r="F14" s="150">
        <v>1107</v>
      </c>
      <c r="G14" s="150">
        <v>1222</v>
      </c>
      <c r="H14" s="150">
        <v>49327</v>
      </c>
      <c r="I14" s="150">
        <v>47407</v>
      </c>
      <c r="J14" s="150">
        <v>20458</v>
      </c>
      <c r="K14" s="150">
        <v>21786</v>
      </c>
      <c r="L14" s="150">
        <v>920</v>
      </c>
      <c r="M14" s="151">
        <v>1186</v>
      </c>
    </row>
    <row r="15" spans="1:13" x14ac:dyDescent="0.25">
      <c r="A15" s="104" t="s">
        <v>12</v>
      </c>
      <c r="B15" s="149">
        <v>1872</v>
      </c>
      <c r="C15" s="150">
        <v>1767</v>
      </c>
      <c r="D15" s="150">
        <v>1123</v>
      </c>
      <c r="E15" s="150">
        <v>1327</v>
      </c>
      <c r="F15" s="150">
        <v>966</v>
      </c>
      <c r="G15" s="150">
        <v>951</v>
      </c>
      <c r="H15" s="150">
        <v>881</v>
      </c>
      <c r="I15" s="150">
        <v>1802</v>
      </c>
      <c r="J15" s="150">
        <v>909</v>
      </c>
      <c r="K15" s="150">
        <v>1085</v>
      </c>
      <c r="L15" s="150">
        <v>1170</v>
      </c>
      <c r="M15" s="151">
        <v>972</v>
      </c>
    </row>
    <row r="16" spans="1:13" x14ac:dyDescent="0.25">
      <c r="A16" s="104" t="s">
        <v>13</v>
      </c>
      <c r="B16" s="149">
        <v>1510</v>
      </c>
      <c r="C16" s="150">
        <v>1540</v>
      </c>
      <c r="D16" s="150">
        <v>1253</v>
      </c>
      <c r="E16" s="150">
        <v>1020</v>
      </c>
      <c r="F16" s="150">
        <v>1781</v>
      </c>
      <c r="G16" s="150">
        <v>1222</v>
      </c>
      <c r="H16" s="150"/>
      <c r="I16" s="150"/>
      <c r="J16" s="150"/>
      <c r="K16" s="150"/>
      <c r="L16" s="150"/>
      <c r="M16" s="151"/>
    </row>
    <row r="17" spans="1:22" x14ac:dyDescent="0.25">
      <c r="A17" s="104" t="s">
        <v>14</v>
      </c>
      <c r="B17" s="149">
        <v>1639</v>
      </c>
      <c r="C17" s="150">
        <v>1421</v>
      </c>
      <c r="D17" s="150">
        <v>1251</v>
      </c>
      <c r="E17" s="150">
        <v>1634</v>
      </c>
      <c r="F17" s="150">
        <v>1329</v>
      </c>
      <c r="G17" s="150">
        <v>1277</v>
      </c>
      <c r="H17" s="150"/>
      <c r="I17" s="150"/>
      <c r="J17" s="150"/>
      <c r="K17" s="150"/>
      <c r="L17" s="150"/>
      <c r="M17" s="151"/>
    </row>
    <row r="18" spans="1:22" x14ac:dyDescent="0.25">
      <c r="A18" s="104" t="s">
        <v>15</v>
      </c>
      <c r="B18" s="149">
        <v>1202</v>
      </c>
      <c r="C18" s="150">
        <v>1499</v>
      </c>
      <c r="D18" s="150">
        <v>1075</v>
      </c>
      <c r="E18" s="150">
        <v>986</v>
      </c>
      <c r="F18" s="150">
        <v>1058</v>
      </c>
      <c r="G18" s="150">
        <v>933</v>
      </c>
      <c r="H18" s="150"/>
      <c r="I18" s="150"/>
      <c r="J18" s="150"/>
      <c r="K18" s="150"/>
      <c r="L18" s="150"/>
      <c r="M18" s="151"/>
    </row>
    <row r="19" spans="1:22" x14ac:dyDescent="0.25">
      <c r="A19" s="104" t="s">
        <v>16</v>
      </c>
      <c r="B19" s="149">
        <v>30553</v>
      </c>
      <c r="C19" s="150">
        <v>23910</v>
      </c>
      <c r="D19" s="150">
        <v>4509</v>
      </c>
      <c r="E19" s="150">
        <v>5511</v>
      </c>
      <c r="F19" s="150">
        <v>1112</v>
      </c>
      <c r="G19" s="150">
        <v>947</v>
      </c>
      <c r="H19" s="150"/>
      <c r="I19" s="150"/>
      <c r="J19" s="150"/>
      <c r="K19" s="150"/>
      <c r="L19" s="150"/>
      <c r="M19" s="151"/>
    </row>
    <row r="20" spans="1:22" x14ac:dyDescent="0.25">
      <c r="A20" s="104" t="s">
        <v>17</v>
      </c>
      <c r="B20" s="152">
        <v>1054</v>
      </c>
      <c r="C20" s="153">
        <v>1170</v>
      </c>
      <c r="D20" s="153">
        <v>1168</v>
      </c>
      <c r="E20" s="153">
        <v>955</v>
      </c>
      <c r="F20" s="153">
        <v>1646</v>
      </c>
      <c r="G20" s="153">
        <v>1204</v>
      </c>
      <c r="H20" s="153"/>
      <c r="I20" s="153"/>
      <c r="J20" s="153"/>
      <c r="K20" s="153"/>
      <c r="L20" s="153"/>
      <c r="M20" s="154"/>
    </row>
    <row r="23" spans="1:22" x14ac:dyDescent="0.25">
      <c r="B23" s="170" t="s">
        <v>36</v>
      </c>
      <c r="C23" s="171"/>
      <c r="D23" s="171"/>
      <c r="E23" s="171"/>
      <c r="F23" s="171"/>
      <c r="G23" s="171"/>
      <c r="H23" s="171"/>
      <c r="I23" s="39"/>
      <c r="J23" s="170" t="s">
        <v>40</v>
      </c>
      <c r="K23" s="171"/>
      <c r="L23" s="171"/>
      <c r="M23" s="171"/>
      <c r="N23" s="171"/>
      <c r="O23" s="172"/>
      <c r="Q23" s="170" t="s">
        <v>39</v>
      </c>
      <c r="R23" s="171"/>
      <c r="S23" s="171"/>
      <c r="T23" s="171"/>
      <c r="U23" s="171"/>
      <c r="V23" s="172"/>
    </row>
    <row r="24" spans="1:22" x14ac:dyDescent="0.25">
      <c r="B24" s="27"/>
      <c r="C24" s="24" t="s">
        <v>69</v>
      </c>
      <c r="D24" s="25" t="s">
        <v>33</v>
      </c>
      <c r="E24" s="25" t="s">
        <v>34</v>
      </c>
      <c r="F24" s="25" t="s">
        <v>37</v>
      </c>
      <c r="G24" s="25" t="s">
        <v>38</v>
      </c>
      <c r="H24" s="25" t="s">
        <v>70</v>
      </c>
      <c r="I24" s="15"/>
      <c r="J24" s="37" t="s">
        <v>69</v>
      </c>
      <c r="K24" s="38" t="s">
        <v>33</v>
      </c>
      <c r="L24" s="38" t="s">
        <v>34</v>
      </c>
      <c r="M24" s="38" t="s">
        <v>37</v>
      </c>
      <c r="N24" s="38" t="s">
        <v>38</v>
      </c>
      <c r="O24" s="116" t="s">
        <v>70</v>
      </c>
      <c r="Q24" s="37" t="s">
        <v>69</v>
      </c>
      <c r="R24" s="38" t="s">
        <v>33</v>
      </c>
      <c r="S24" s="38" t="s">
        <v>34</v>
      </c>
      <c r="T24" s="38" t="s">
        <v>37</v>
      </c>
      <c r="U24" s="38" t="s">
        <v>38</v>
      </c>
      <c r="V24" s="116" t="s">
        <v>70</v>
      </c>
    </row>
    <row r="25" spans="1:22" x14ac:dyDescent="0.25">
      <c r="B25" s="28" t="s">
        <v>165</v>
      </c>
      <c r="C25" s="14">
        <f>B13</f>
        <v>5087</v>
      </c>
      <c r="D25" s="15">
        <f>C13</f>
        <v>2317</v>
      </c>
      <c r="E25" s="16">
        <f>AVERAGE(C25:D25)</f>
        <v>3702</v>
      </c>
      <c r="F25" s="16">
        <f>STDEV(C25:D25)</f>
        <v>1958.6857838867365</v>
      </c>
      <c r="G25" s="17">
        <f>F25/E25*100</f>
        <v>52.908854237891312</v>
      </c>
      <c r="H25" s="40">
        <f t="shared" ref="H25:H36" si="0">E25/$E$35</f>
        <v>4.1363128491620111</v>
      </c>
      <c r="J25" s="37">
        <f>D13</f>
        <v>1675</v>
      </c>
      <c r="K25" s="38">
        <f>E13</f>
        <v>1308</v>
      </c>
      <c r="L25" s="53">
        <f>AVERAGE(J25:K25)</f>
        <v>1491.5</v>
      </c>
      <c r="M25" s="53">
        <f>STDEV(J25:K25)</f>
        <v>259.50818869546293</v>
      </c>
      <c r="N25" s="67">
        <f>M25/L25*100</f>
        <v>17.399141045622724</v>
      </c>
      <c r="O25" s="68">
        <f t="shared" ref="O25:O34" si="1">L25/$E$35</f>
        <v>1.6664804469273744</v>
      </c>
      <c r="Q25" s="37">
        <f>F13</f>
        <v>833</v>
      </c>
      <c r="R25" s="38">
        <f>G13</f>
        <v>1305</v>
      </c>
      <c r="S25" s="53">
        <f>AVERAGE(Q25:R25)</f>
        <v>1069</v>
      </c>
      <c r="T25" s="53">
        <f>STDEV(Q25:R25)</f>
        <v>333.75440072005046</v>
      </c>
      <c r="U25" s="67">
        <f>T25/S25*100</f>
        <v>31.221178739013141</v>
      </c>
      <c r="V25" s="68">
        <f t="shared" ref="V25:V34" si="2">S25/$E$35</f>
        <v>1.194413407821229</v>
      </c>
    </row>
    <row r="26" spans="1:22" x14ac:dyDescent="0.25">
      <c r="B26" s="28" t="s">
        <v>166</v>
      </c>
      <c r="C26" s="14">
        <f t="shared" ref="C26:D31" si="3">B14</f>
        <v>1205</v>
      </c>
      <c r="D26" s="15">
        <f t="shared" si="3"/>
        <v>1230</v>
      </c>
      <c r="E26" s="16">
        <f t="shared" ref="E26:E36" si="4">AVERAGE(C26:D26)</f>
        <v>1217.5</v>
      </c>
      <c r="F26" s="16">
        <f t="shared" ref="F26:F36" si="5">STDEV(C26:D26)</f>
        <v>17.677669529663689</v>
      </c>
      <c r="G26" s="17">
        <f t="shared" ref="G26:G36" si="6">F26/E26*100</f>
        <v>1.4519646430935267</v>
      </c>
      <c r="H26" s="18">
        <f t="shared" si="0"/>
        <v>1.3603351955307263</v>
      </c>
      <c r="J26" s="14">
        <f t="shared" ref="J26:K32" si="7">D14</f>
        <v>1252</v>
      </c>
      <c r="K26" s="15">
        <f t="shared" si="7"/>
        <v>1252</v>
      </c>
      <c r="L26" s="16">
        <f t="shared" ref="L26:L34" si="8">AVERAGE(J26:K26)</f>
        <v>1252</v>
      </c>
      <c r="M26" s="16">
        <f>STDEV(J26:K26)</f>
        <v>0</v>
      </c>
      <c r="N26" s="17">
        <f t="shared" ref="N26:N34" si="9">M26/L26*100</f>
        <v>0</v>
      </c>
      <c r="O26" s="18">
        <f t="shared" si="1"/>
        <v>1.3988826815642459</v>
      </c>
      <c r="Q26" s="14">
        <f t="shared" ref="Q26:R31" si="10">F14</f>
        <v>1107</v>
      </c>
      <c r="R26" s="15">
        <f t="shared" si="10"/>
        <v>1222</v>
      </c>
      <c r="S26" s="16">
        <f t="shared" ref="S26:S34" si="11">AVERAGE(Q26:R26)</f>
        <v>1164.5</v>
      </c>
      <c r="T26" s="16">
        <f t="shared" ref="T26:T34" si="12">STDEV(Q26:R26)</f>
        <v>81.317279836452968</v>
      </c>
      <c r="U26" s="17">
        <f t="shared" ref="U26:U34" si="13">T26/S26*100</f>
        <v>6.9830210250281635</v>
      </c>
      <c r="V26" s="18">
        <f t="shared" si="2"/>
        <v>1.3011173184357543</v>
      </c>
    </row>
    <row r="27" spans="1:22" x14ac:dyDescent="0.25">
      <c r="B27" s="28" t="s">
        <v>167</v>
      </c>
      <c r="C27" s="14">
        <f t="shared" si="3"/>
        <v>1872</v>
      </c>
      <c r="D27" s="15">
        <f t="shared" si="3"/>
        <v>1767</v>
      </c>
      <c r="E27" s="16">
        <f t="shared" si="4"/>
        <v>1819.5</v>
      </c>
      <c r="F27" s="16">
        <f t="shared" si="5"/>
        <v>74.246212024587493</v>
      </c>
      <c r="G27" s="17">
        <f t="shared" si="6"/>
        <v>4.0805832385043965</v>
      </c>
      <c r="H27" s="18">
        <f t="shared" si="0"/>
        <v>2.0329608938547485</v>
      </c>
      <c r="J27" s="14">
        <f t="shared" si="7"/>
        <v>1123</v>
      </c>
      <c r="K27" s="15">
        <f t="shared" si="7"/>
        <v>1327</v>
      </c>
      <c r="L27" s="16">
        <f t="shared" si="8"/>
        <v>1225</v>
      </c>
      <c r="M27" s="16">
        <f>STDEV(J27:K27)</f>
        <v>144.24978336205569</v>
      </c>
      <c r="N27" s="17">
        <f t="shared" si="9"/>
        <v>11.775492519351486</v>
      </c>
      <c r="O27" s="18">
        <f t="shared" si="1"/>
        <v>1.3687150837988826</v>
      </c>
      <c r="Q27" s="14">
        <f t="shared" si="10"/>
        <v>966</v>
      </c>
      <c r="R27" s="15">
        <f t="shared" si="10"/>
        <v>951</v>
      </c>
      <c r="S27" s="16">
        <f t="shared" si="11"/>
        <v>958.5</v>
      </c>
      <c r="T27" s="16">
        <f t="shared" si="12"/>
        <v>10.606601717798213</v>
      </c>
      <c r="U27" s="17">
        <f t="shared" si="13"/>
        <v>1.106583382138572</v>
      </c>
      <c r="V27" s="18">
        <f t="shared" si="2"/>
        <v>1.0709497206703911</v>
      </c>
    </row>
    <row r="28" spans="1:22" x14ac:dyDescent="0.25">
      <c r="B28" s="28" t="s">
        <v>168</v>
      </c>
      <c r="C28" s="14">
        <f t="shared" si="3"/>
        <v>1510</v>
      </c>
      <c r="D28" s="15">
        <f t="shared" si="3"/>
        <v>1540</v>
      </c>
      <c r="E28" s="16">
        <f t="shared" si="4"/>
        <v>1525</v>
      </c>
      <c r="F28" s="16">
        <f t="shared" si="5"/>
        <v>21.213203435596427</v>
      </c>
      <c r="G28" s="17">
        <f t="shared" si="6"/>
        <v>1.3910297334817328</v>
      </c>
      <c r="H28" s="18">
        <f t="shared" si="0"/>
        <v>1.7039106145251397</v>
      </c>
      <c r="J28" s="14">
        <f t="shared" si="7"/>
        <v>1253</v>
      </c>
      <c r="K28" s="15">
        <f t="shared" si="7"/>
        <v>1020</v>
      </c>
      <c r="L28" s="16">
        <f t="shared" si="8"/>
        <v>1136.5</v>
      </c>
      <c r="M28" s="16">
        <f>STDEV(J28:K28)</f>
        <v>164.75588001646557</v>
      </c>
      <c r="N28" s="17">
        <f t="shared" si="9"/>
        <v>14.496777828109597</v>
      </c>
      <c r="O28" s="18">
        <f t="shared" si="1"/>
        <v>1.2698324022346368</v>
      </c>
      <c r="Q28" s="14">
        <f t="shared" si="10"/>
        <v>1781</v>
      </c>
      <c r="R28" s="15">
        <f t="shared" si="10"/>
        <v>1222</v>
      </c>
      <c r="S28" s="16">
        <f t="shared" si="11"/>
        <v>1501.5</v>
      </c>
      <c r="T28" s="16">
        <f t="shared" si="12"/>
        <v>395.27269068328008</v>
      </c>
      <c r="U28" s="17">
        <f t="shared" si="13"/>
        <v>26.325187524693977</v>
      </c>
      <c r="V28" s="18">
        <f t="shared" si="2"/>
        <v>1.6776536312849162</v>
      </c>
    </row>
    <row r="29" spans="1:22" x14ac:dyDescent="0.25">
      <c r="B29" s="28" t="s">
        <v>169</v>
      </c>
      <c r="C29" s="14">
        <f t="shared" si="3"/>
        <v>1639</v>
      </c>
      <c r="D29" s="15">
        <f t="shared" si="3"/>
        <v>1421</v>
      </c>
      <c r="E29" s="16">
        <f t="shared" si="4"/>
        <v>1530</v>
      </c>
      <c r="F29" s="16">
        <f t="shared" si="5"/>
        <v>154.14927829866735</v>
      </c>
      <c r="G29" s="17">
        <f t="shared" si="6"/>
        <v>10.075116228671069</v>
      </c>
      <c r="H29" s="18">
        <f t="shared" si="0"/>
        <v>1.7094972067039107</v>
      </c>
      <c r="J29" s="14">
        <f t="shared" si="7"/>
        <v>1251</v>
      </c>
      <c r="K29" s="15">
        <f t="shared" si="7"/>
        <v>1634</v>
      </c>
      <c r="L29" s="16">
        <f t="shared" si="8"/>
        <v>1442.5</v>
      </c>
      <c r="M29" s="16">
        <f t="shared" ref="M29:M34" si="14">STDEV(J29:K29)</f>
        <v>270.82189719444773</v>
      </c>
      <c r="N29" s="17">
        <f t="shared" si="9"/>
        <v>18.774481607933986</v>
      </c>
      <c r="O29" s="18">
        <f t="shared" si="1"/>
        <v>1.6117318435754191</v>
      </c>
      <c r="Q29" s="14">
        <f t="shared" si="10"/>
        <v>1329</v>
      </c>
      <c r="R29" s="15">
        <f t="shared" si="10"/>
        <v>1277</v>
      </c>
      <c r="S29" s="16">
        <f t="shared" si="11"/>
        <v>1303</v>
      </c>
      <c r="T29" s="16">
        <f t="shared" si="12"/>
        <v>36.76955262170047</v>
      </c>
      <c r="U29" s="17">
        <f t="shared" si="13"/>
        <v>2.821915013177319</v>
      </c>
      <c r="V29" s="18">
        <f t="shared" si="2"/>
        <v>1.4558659217877095</v>
      </c>
    </row>
    <row r="30" spans="1:22" x14ac:dyDescent="0.25">
      <c r="B30" s="28" t="s">
        <v>170</v>
      </c>
      <c r="C30" s="14">
        <f t="shared" si="3"/>
        <v>1202</v>
      </c>
      <c r="D30" s="15">
        <f t="shared" si="3"/>
        <v>1499</v>
      </c>
      <c r="E30" s="16">
        <f t="shared" si="4"/>
        <v>1350.5</v>
      </c>
      <c r="F30" s="16">
        <f t="shared" si="5"/>
        <v>210.01071401240461</v>
      </c>
      <c r="G30" s="17">
        <f t="shared" si="6"/>
        <v>15.550589708434254</v>
      </c>
      <c r="H30" s="18">
        <f t="shared" si="0"/>
        <v>1.5089385474860335</v>
      </c>
      <c r="J30" s="14">
        <f t="shared" si="7"/>
        <v>1075</v>
      </c>
      <c r="K30" s="15">
        <f t="shared" si="7"/>
        <v>986</v>
      </c>
      <c r="L30" s="16">
        <f t="shared" si="8"/>
        <v>1030.5</v>
      </c>
      <c r="M30" s="16">
        <f t="shared" si="14"/>
        <v>62.932503525602726</v>
      </c>
      <c r="N30" s="17">
        <f t="shared" si="9"/>
        <v>6.1069872416887652</v>
      </c>
      <c r="O30" s="18">
        <f t="shared" si="1"/>
        <v>1.1513966480446927</v>
      </c>
      <c r="Q30" s="14">
        <f t="shared" si="10"/>
        <v>1058</v>
      </c>
      <c r="R30" s="15">
        <f t="shared" si="10"/>
        <v>933</v>
      </c>
      <c r="S30" s="16">
        <f t="shared" si="11"/>
        <v>995.5</v>
      </c>
      <c r="T30" s="16">
        <f t="shared" si="12"/>
        <v>88.388347648318444</v>
      </c>
      <c r="U30" s="17">
        <f t="shared" si="13"/>
        <v>8.8787893167572527</v>
      </c>
      <c r="V30" s="18">
        <f t="shared" si="2"/>
        <v>1.1122905027932961</v>
      </c>
    </row>
    <row r="31" spans="1:22" x14ac:dyDescent="0.25">
      <c r="B31" s="28" t="s">
        <v>171</v>
      </c>
      <c r="C31" s="14">
        <f t="shared" si="3"/>
        <v>30553</v>
      </c>
      <c r="D31" s="15">
        <f t="shared" si="3"/>
        <v>23910</v>
      </c>
      <c r="E31" s="16">
        <f t="shared" si="4"/>
        <v>27231.5</v>
      </c>
      <c r="F31" s="16">
        <f t="shared" si="5"/>
        <v>4697.3103474222353</v>
      </c>
      <c r="G31" s="17">
        <f t="shared" si="6"/>
        <v>17.249546838852929</v>
      </c>
      <c r="H31" s="40">
        <f t="shared" si="0"/>
        <v>30.426256983240222</v>
      </c>
      <c r="J31" s="14">
        <f t="shared" si="7"/>
        <v>4509</v>
      </c>
      <c r="K31" s="15">
        <f t="shared" si="7"/>
        <v>5511</v>
      </c>
      <c r="L31" s="16">
        <f t="shared" si="8"/>
        <v>5010</v>
      </c>
      <c r="M31" s="16">
        <f t="shared" si="14"/>
        <v>708.52099474892066</v>
      </c>
      <c r="N31" s="17">
        <f t="shared" si="9"/>
        <v>14.142135623730951</v>
      </c>
      <c r="O31" s="40">
        <f t="shared" si="1"/>
        <v>5.5977653631284916</v>
      </c>
      <c r="Q31" s="14">
        <f t="shared" si="10"/>
        <v>1112</v>
      </c>
      <c r="R31" s="15">
        <f t="shared" si="10"/>
        <v>947</v>
      </c>
      <c r="S31" s="16">
        <f t="shared" si="11"/>
        <v>1029.5</v>
      </c>
      <c r="T31" s="16">
        <f t="shared" si="12"/>
        <v>116.67261889578035</v>
      </c>
      <c r="U31" s="17">
        <f t="shared" si="13"/>
        <v>11.332940155005376</v>
      </c>
      <c r="V31" s="18">
        <f t="shared" si="2"/>
        <v>1.1502793296089386</v>
      </c>
    </row>
    <row r="32" spans="1:22" x14ac:dyDescent="0.25">
      <c r="B32" s="28" t="s">
        <v>172</v>
      </c>
      <c r="C32" s="14">
        <f>B20</f>
        <v>1054</v>
      </c>
      <c r="D32" s="15">
        <f>C20</f>
        <v>1170</v>
      </c>
      <c r="E32" s="16">
        <f t="shared" si="4"/>
        <v>1112</v>
      </c>
      <c r="F32" s="16">
        <f t="shared" si="5"/>
        <v>82.024386617639507</v>
      </c>
      <c r="G32" s="17">
        <f t="shared" si="6"/>
        <v>7.3762937605790917</v>
      </c>
      <c r="H32" s="18">
        <f t="shared" si="0"/>
        <v>1.2424581005586592</v>
      </c>
      <c r="J32" s="14">
        <f t="shared" si="7"/>
        <v>1168</v>
      </c>
      <c r="K32" s="15">
        <f t="shared" si="7"/>
        <v>955</v>
      </c>
      <c r="L32" s="16">
        <f t="shared" si="8"/>
        <v>1061.5</v>
      </c>
      <c r="M32" s="16">
        <f t="shared" si="14"/>
        <v>150.61374439273462</v>
      </c>
      <c r="N32" s="17">
        <f t="shared" si="9"/>
        <v>14.188765369075329</v>
      </c>
      <c r="O32" s="18">
        <f t="shared" si="1"/>
        <v>1.1860335195530727</v>
      </c>
      <c r="Q32" s="14">
        <f>F20</f>
        <v>1646</v>
      </c>
      <c r="R32" s="15">
        <f>G20</f>
        <v>1204</v>
      </c>
      <c r="S32" s="16">
        <f t="shared" si="11"/>
        <v>1425</v>
      </c>
      <c r="T32" s="16">
        <f t="shared" si="12"/>
        <v>312.54119728445403</v>
      </c>
      <c r="U32" s="17">
        <f t="shared" si="13"/>
        <v>21.932715598909056</v>
      </c>
      <c r="V32" s="18">
        <f t="shared" si="2"/>
        <v>1.5921787709497206</v>
      </c>
    </row>
    <row r="33" spans="2:22" x14ac:dyDescent="0.25">
      <c r="B33" s="28" t="s">
        <v>173</v>
      </c>
      <c r="C33" s="14">
        <f>H13</f>
        <v>1065</v>
      </c>
      <c r="D33" s="15">
        <f>I13</f>
        <v>1833</v>
      </c>
      <c r="E33" s="16">
        <f t="shared" si="4"/>
        <v>1449</v>
      </c>
      <c r="F33" s="16">
        <f t="shared" si="5"/>
        <v>543.05800795126845</v>
      </c>
      <c r="G33" s="17">
        <f t="shared" si="6"/>
        <v>37.478123392082018</v>
      </c>
      <c r="H33" s="40">
        <f t="shared" si="0"/>
        <v>1.6189944134078211</v>
      </c>
      <c r="J33" s="14">
        <f>J13</f>
        <v>918</v>
      </c>
      <c r="K33" s="15">
        <f>K13</f>
        <v>1193</v>
      </c>
      <c r="L33" s="16">
        <f t="shared" si="8"/>
        <v>1055.5</v>
      </c>
      <c r="M33" s="16">
        <f t="shared" si="14"/>
        <v>194.45436482630058</v>
      </c>
      <c r="N33" s="17">
        <f t="shared" si="9"/>
        <v>18.422962086811992</v>
      </c>
      <c r="O33" s="18">
        <f t="shared" si="1"/>
        <v>1.1793296089385474</v>
      </c>
      <c r="Q33" s="14">
        <f>L13</f>
        <v>940</v>
      </c>
      <c r="R33" s="15">
        <f>M13</f>
        <v>842</v>
      </c>
      <c r="S33" s="16">
        <f t="shared" si="11"/>
        <v>891</v>
      </c>
      <c r="T33" s="16">
        <f t="shared" si="12"/>
        <v>69.296464556281663</v>
      </c>
      <c r="U33" s="17">
        <f t="shared" si="13"/>
        <v>7.7773809827476619</v>
      </c>
      <c r="V33" s="18">
        <f t="shared" si="2"/>
        <v>0.99553072625698324</v>
      </c>
    </row>
    <row r="34" spans="2:22" x14ac:dyDescent="0.25">
      <c r="B34" s="28" t="s">
        <v>174</v>
      </c>
      <c r="C34" s="14">
        <f t="shared" ref="C34:D34" si="15">H14</f>
        <v>49327</v>
      </c>
      <c r="D34" s="15">
        <f t="shared" si="15"/>
        <v>47407</v>
      </c>
      <c r="E34" s="16">
        <f t="shared" si="4"/>
        <v>48367</v>
      </c>
      <c r="F34" s="16">
        <f t="shared" si="5"/>
        <v>1357.6450198781713</v>
      </c>
      <c r="G34" s="17">
        <f t="shared" si="6"/>
        <v>2.8069655341000499</v>
      </c>
      <c r="H34" s="40">
        <f t="shared" si="0"/>
        <v>54.041340782122901</v>
      </c>
      <c r="J34" s="19">
        <f t="shared" ref="J34:K34" si="16">J14</f>
        <v>20458</v>
      </c>
      <c r="K34" s="20">
        <f t="shared" si="16"/>
        <v>21786</v>
      </c>
      <c r="L34" s="21">
        <f t="shared" si="8"/>
        <v>21122</v>
      </c>
      <c r="M34" s="21">
        <f t="shared" si="14"/>
        <v>939.03780541573508</v>
      </c>
      <c r="N34" s="22">
        <f t="shared" si="9"/>
        <v>4.4457807282252393</v>
      </c>
      <c r="O34" s="145">
        <f t="shared" si="1"/>
        <v>23.6</v>
      </c>
      <c r="Q34" s="19">
        <f t="shared" ref="Q34:R34" si="17">L14</f>
        <v>920</v>
      </c>
      <c r="R34" s="20">
        <f t="shared" si="17"/>
        <v>1186</v>
      </c>
      <c r="S34" s="21">
        <f t="shared" si="11"/>
        <v>1053</v>
      </c>
      <c r="T34" s="21">
        <f t="shared" si="12"/>
        <v>188.09040379562165</v>
      </c>
      <c r="U34" s="22">
        <f t="shared" si="13"/>
        <v>17.862336542794079</v>
      </c>
      <c r="V34" s="23">
        <f t="shared" si="2"/>
        <v>1.1765363128491619</v>
      </c>
    </row>
    <row r="35" spans="2:22" x14ac:dyDescent="0.25">
      <c r="B35" s="28" t="s">
        <v>30</v>
      </c>
      <c r="C35" s="14">
        <f>H15</f>
        <v>881</v>
      </c>
      <c r="D35" s="15">
        <f>J15</f>
        <v>909</v>
      </c>
      <c r="E35" s="16">
        <f>AVERAGE(C35:D35)</f>
        <v>895</v>
      </c>
      <c r="F35" s="16">
        <f t="shared" si="5"/>
        <v>19.798989873223331</v>
      </c>
      <c r="G35" s="17">
        <f t="shared" si="6"/>
        <v>2.2121776394662942</v>
      </c>
      <c r="H35" s="18">
        <f t="shared" si="0"/>
        <v>1</v>
      </c>
    </row>
    <row r="36" spans="2:22" x14ac:dyDescent="0.25">
      <c r="B36" s="29" t="s">
        <v>31</v>
      </c>
      <c r="C36" s="19">
        <f>L15</f>
        <v>1170</v>
      </c>
      <c r="D36" s="20">
        <f>M15</f>
        <v>972</v>
      </c>
      <c r="E36" s="21">
        <f t="shared" si="4"/>
        <v>1071</v>
      </c>
      <c r="F36" s="21">
        <f t="shared" si="5"/>
        <v>140.0071426749364</v>
      </c>
      <c r="G36" s="22">
        <f t="shared" si="6"/>
        <v>13.072562341263902</v>
      </c>
      <c r="H36" s="23">
        <f t="shared" si="0"/>
        <v>1.1966480446927374</v>
      </c>
    </row>
  </sheetData>
  <mergeCells count="3">
    <mergeCell ref="B23:H23"/>
    <mergeCell ref="J23:O23"/>
    <mergeCell ref="Q23:V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1"/>
  <sheetViews>
    <sheetView topLeftCell="A19" zoomScale="90" zoomScaleNormal="90" workbookViewId="0">
      <selection activeCell="Q44" sqref="Q44"/>
    </sheetView>
  </sheetViews>
  <sheetFormatPr defaultRowHeight="15" x14ac:dyDescent="0.25"/>
  <cols>
    <col min="6" max="6" width="11" customWidth="1"/>
  </cols>
  <sheetData>
    <row r="3" spans="1:13" x14ac:dyDescent="0.25">
      <c r="A3" s="1" t="s">
        <v>0</v>
      </c>
      <c r="D3" s="1" t="s">
        <v>1</v>
      </c>
      <c r="K3" s="1" t="s">
        <v>41</v>
      </c>
    </row>
    <row r="4" spans="1:13" x14ac:dyDescent="0.25">
      <c r="A4" s="1" t="s">
        <v>3</v>
      </c>
      <c r="I4" s="1" t="s">
        <v>42</v>
      </c>
      <c r="K4" s="1" t="s">
        <v>43</v>
      </c>
    </row>
    <row r="5" spans="1:13" x14ac:dyDescent="0.25">
      <c r="A5" s="1" t="s">
        <v>44</v>
      </c>
    </row>
    <row r="6" spans="1:13" x14ac:dyDescent="0.25">
      <c r="A6" s="1" t="s">
        <v>45</v>
      </c>
    </row>
    <row r="7" spans="1:13" x14ac:dyDescent="0.25">
      <c r="A7" s="1" t="s">
        <v>8</v>
      </c>
    </row>
    <row r="11" spans="1:13" x14ac:dyDescent="0.25">
      <c r="B11" t="s">
        <v>9</v>
      </c>
    </row>
    <row r="12" spans="1:13" x14ac:dyDescent="0.25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</row>
    <row r="13" spans="1:13" x14ac:dyDescent="0.25">
      <c r="A13" s="2" t="s">
        <v>10</v>
      </c>
      <c r="B13" s="3">
        <v>13137</v>
      </c>
      <c r="C13" s="4">
        <v>26507</v>
      </c>
      <c r="D13" s="4">
        <v>796</v>
      </c>
      <c r="E13" s="4">
        <v>786</v>
      </c>
      <c r="F13" s="4">
        <v>340</v>
      </c>
      <c r="G13" s="4">
        <v>480</v>
      </c>
      <c r="H13" s="4">
        <v>424</v>
      </c>
      <c r="I13" s="4">
        <v>715</v>
      </c>
      <c r="J13" s="4">
        <v>205</v>
      </c>
      <c r="K13" s="4">
        <v>554</v>
      </c>
      <c r="L13" s="4">
        <v>365</v>
      </c>
      <c r="M13" s="5">
        <v>255</v>
      </c>
    </row>
    <row r="14" spans="1:13" x14ac:dyDescent="0.25">
      <c r="A14" s="2" t="s">
        <v>11</v>
      </c>
      <c r="B14" s="6">
        <v>1271</v>
      </c>
      <c r="C14" s="7">
        <v>2220</v>
      </c>
      <c r="D14" s="7">
        <v>1797</v>
      </c>
      <c r="E14" s="7">
        <v>1444</v>
      </c>
      <c r="F14" s="7">
        <v>378</v>
      </c>
      <c r="G14" s="7">
        <v>253</v>
      </c>
      <c r="H14" s="7">
        <v>232</v>
      </c>
      <c r="I14" s="7">
        <v>259</v>
      </c>
      <c r="J14" s="7">
        <v>267</v>
      </c>
      <c r="K14" s="7">
        <v>566</v>
      </c>
      <c r="L14" s="7">
        <v>180</v>
      </c>
      <c r="M14" s="8">
        <v>220</v>
      </c>
    </row>
    <row r="15" spans="1:13" x14ac:dyDescent="0.25">
      <c r="A15" s="2" t="s">
        <v>12</v>
      </c>
      <c r="B15" s="6">
        <v>432</v>
      </c>
      <c r="C15" s="7">
        <v>570</v>
      </c>
      <c r="D15" s="7">
        <v>514</v>
      </c>
      <c r="E15" s="7">
        <v>494</v>
      </c>
      <c r="F15" s="7">
        <v>661</v>
      </c>
      <c r="G15" s="7">
        <v>454</v>
      </c>
      <c r="H15" s="7">
        <v>753</v>
      </c>
      <c r="I15" s="7">
        <v>770</v>
      </c>
      <c r="J15" s="7">
        <v>468</v>
      </c>
      <c r="K15" s="7">
        <v>429</v>
      </c>
      <c r="L15" s="7">
        <v>302</v>
      </c>
      <c r="M15" s="8">
        <v>378</v>
      </c>
    </row>
    <row r="16" spans="1:13" x14ac:dyDescent="0.25">
      <c r="A16" s="2" t="s">
        <v>13</v>
      </c>
      <c r="B16" s="6">
        <v>247</v>
      </c>
      <c r="C16" s="7">
        <v>285</v>
      </c>
      <c r="D16" s="7">
        <v>251</v>
      </c>
      <c r="E16" s="7">
        <v>225</v>
      </c>
      <c r="F16" s="7">
        <v>418</v>
      </c>
      <c r="G16" s="7">
        <v>210</v>
      </c>
      <c r="H16" s="7">
        <v>689</v>
      </c>
      <c r="I16" s="7">
        <v>614</v>
      </c>
      <c r="J16" s="7">
        <v>522</v>
      </c>
      <c r="K16" s="7">
        <v>396</v>
      </c>
      <c r="L16" s="7">
        <v>278</v>
      </c>
      <c r="M16" s="8">
        <v>449</v>
      </c>
    </row>
    <row r="17" spans="1:22" x14ac:dyDescent="0.25">
      <c r="A17" s="2" t="s">
        <v>14</v>
      </c>
      <c r="B17" s="6">
        <v>322</v>
      </c>
      <c r="C17" s="7">
        <v>567</v>
      </c>
      <c r="D17" s="7">
        <v>202</v>
      </c>
      <c r="E17" s="7">
        <v>324</v>
      </c>
      <c r="F17" s="7">
        <v>279</v>
      </c>
      <c r="G17" s="7">
        <v>295</v>
      </c>
      <c r="H17" s="7">
        <v>441</v>
      </c>
      <c r="I17" s="7">
        <v>939</v>
      </c>
      <c r="J17" s="7">
        <v>446</v>
      </c>
      <c r="K17" s="7">
        <v>659</v>
      </c>
      <c r="L17" s="7">
        <v>342</v>
      </c>
      <c r="M17" s="8">
        <v>577</v>
      </c>
    </row>
    <row r="18" spans="1:22" x14ac:dyDescent="0.25">
      <c r="A18" s="2" t="s">
        <v>15</v>
      </c>
      <c r="B18" s="6">
        <v>351</v>
      </c>
      <c r="C18" s="7">
        <v>383</v>
      </c>
      <c r="D18" s="7">
        <v>716</v>
      </c>
      <c r="E18" s="7">
        <v>488</v>
      </c>
      <c r="F18" s="7">
        <v>457</v>
      </c>
      <c r="G18" s="7">
        <v>490</v>
      </c>
      <c r="H18" s="7">
        <v>618</v>
      </c>
      <c r="I18" s="7">
        <v>734</v>
      </c>
      <c r="J18" s="7">
        <v>1614</v>
      </c>
      <c r="K18" s="7">
        <v>395</v>
      </c>
      <c r="L18" s="7">
        <v>428</v>
      </c>
      <c r="M18" s="8">
        <v>724</v>
      </c>
    </row>
    <row r="19" spans="1:22" x14ac:dyDescent="0.25">
      <c r="A19" s="2" t="s">
        <v>16</v>
      </c>
      <c r="B19" s="6">
        <v>354</v>
      </c>
      <c r="C19" s="7">
        <v>395</v>
      </c>
      <c r="D19" s="7">
        <v>315</v>
      </c>
      <c r="E19" s="7">
        <v>315</v>
      </c>
      <c r="F19" s="7">
        <v>445</v>
      </c>
      <c r="G19" s="7">
        <v>288</v>
      </c>
      <c r="H19" s="7">
        <v>362</v>
      </c>
      <c r="I19" s="7">
        <v>399</v>
      </c>
      <c r="J19" s="7">
        <v>379</v>
      </c>
      <c r="K19" s="7">
        <v>273</v>
      </c>
      <c r="L19" s="7">
        <v>295</v>
      </c>
      <c r="M19" s="8">
        <v>253</v>
      </c>
    </row>
    <row r="20" spans="1:22" x14ac:dyDescent="0.25">
      <c r="A20" s="2" t="s">
        <v>17</v>
      </c>
      <c r="B20" s="9">
        <v>476</v>
      </c>
      <c r="C20" s="10">
        <v>432</v>
      </c>
      <c r="D20" s="10">
        <v>401</v>
      </c>
      <c r="E20" s="10">
        <v>401</v>
      </c>
      <c r="F20" s="10">
        <v>382</v>
      </c>
      <c r="G20" s="10">
        <v>349</v>
      </c>
      <c r="H20" s="10">
        <v>268</v>
      </c>
      <c r="I20" s="10">
        <v>208</v>
      </c>
      <c r="J20" s="10">
        <v>334</v>
      </c>
      <c r="K20" s="10">
        <v>266</v>
      </c>
      <c r="L20" s="10">
        <v>241</v>
      </c>
      <c r="M20" s="11">
        <v>250</v>
      </c>
    </row>
    <row r="23" spans="1:22" x14ac:dyDescent="0.25">
      <c r="B23" s="170" t="s">
        <v>36</v>
      </c>
      <c r="C23" s="171"/>
      <c r="D23" s="171"/>
      <c r="E23" s="171"/>
      <c r="F23" s="171"/>
      <c r="G23" s="171"/>
      <c r="H23" s="171"/>
      <c r="I23" s="39"/>
      <c r="J23" s="170" t="s">
        <v>40</v>
      </c>
      <c r="K23" s="171"/>
      <c r="L23" s="171"/>
      <c r="M23" s="171"/>
      <c r="N23" s="171"/>
      <c r="O23" s="172"/>
      <c r="Q23" s="170" t="s">
        <v>39</v>
      </c>
      <c r="R23" s="171"/>
      <c r="S23" s="171"/>
      <c r="T23" s="171"/>
      <c r="U23" s="171"/>
      <c r="V23" s="172"/>
    </row>
    <row r="24" spans="1:22" x14ac:dyDescent="0.25">
      <c r="B24" s="27"/>
      <c r="C24" s="24" t="s">
        <v>69</v>
      </c>
      <c r="D24" s="25" t="s">
        <v>33</v>
      </c>
      <c r="E24" s="25" t="s">
        <v>34</v>
      </c>
      <c r="F24" s="25" t="s">
        <v>37</v>
      </c>
      <c r="G24" s="25" t="s">
        <v>38</v>
      </c>
      <c r="H24" s="25" t="s">
        <v>70</v>
      </c>
      <c r="I24" s="15"/>
      <c r="J24" s="24" t="s">
        <v>69</v>
      </c>
      <c r="K24" s="25" t="s">
        <v>33</v>
      </c>
      <c r="L24" s="25" t="s">
        <v>34</v>
      </c>
      <c r="M24" s="25" t="s">
        <v>37</v>
      </c>
      <c r="N24" s="25" t="s">
        <v>38</v>
      </c>
      <c r="O24" s="26" t="s">
        <v>70</v>
      </c>
      <c r="Q24" s="24" t="s">
        <v>69</v>
      </c>
      <c r="R24" s="25" t="s">
        <v>33</v>
      </c>
      <c r="S24" s="25" t="s">
        <v>34</v>
      </c>
      <c r="T24" s="25" t="s">
        <v>37</v>
      </c>
      <c r="U24" s="25" t="s">
        <v>38</v>
      </c>
      <c r="V24" s="26" t="s">
        <v>70</v>
      </c>
    </row>
    <row r="25" spans="1:22" x14ac:dyDescent="0.25">
      <c r="B25" s="28" t="s">
        <v>47</v>
      </c>
      <c r="C25" s="14">
        <f>B13</f>
        <v>13137</v>
      </c>
      <c r="D25" s="15">
        <f>C13</f>
        <v>26507</v>
      </c>
      <c r="E25" s="16">
        <f>AVERAGE(C25:D25)</f>
        <v>19822</v>
      </c>
      <c r="F25" s="16">
        <f>STDEV(C25:D25)</f>
        <v>9454.0176644641397</v>
      </c>
      <c r="G25" s="17">
        <f>F25/E25*100</f>
        <v>47.694569995278677</v>
      </c>
      <c r="H25" s="162">
        <f>E25/$E$40</f>
        <v>83.285714285714292</v>
      </c>
      <c r="J25" s="14">
        <f>D13</f>
        <v>796</v>
      </c>
      <c r="K25" s="14">
        <f>E13</f>
        <v>786</v>
      </c>
      <c r="L25" s="16">
        <f>AVERAGE(J25:K25)</f>
        <v>791</v>
      </c>
      <c r="M25" s="16">
        <f>STDEV(J25:K25)</f>
        <v>7.0710678118654755</v>
      </c>
      <c r="N25" s="17">
        <f>M25/L25*100</f>
        <v>0.89394030491346077</v>
      </c>
      <c r="O25" s="162">
        <f>L25/$E$40</f>
        <v>3.3235294117647061</v>
      </c>
      <c r="Q25" s="14">
        <f>F13</f>
        <v>340</v>
      </c>
      <c r="R25" s="14">
        <f>G13</f>
        <v>480</v>
      </c>
      <c r="S25" s="16">
        <f>AVERAGE(Q25:R25)</f>
        <v>410</v>
      </c>
      <c r="T25" s="16">
        <f>STDEV(Q25:R25)</f>
        <v>98.994949366116657</v>
      </c>
      <c r="U25" s="17">
        <f>T25/S25*100</f>
        <v>24.145109601491868</v>
      </c>
      <c r="V25" s="162">
        <f>S25/$E$40</f>
        <v>1.7226890756302522</v>
      </c>
    </row>
    <row r="26" spans="1:22" x14ac:dyDescent="0.25">
      <c r="B26" s="28" t="s">
        <v>48</v>
      </c>
      <c r="C26" s="14">
        <f t="shared" ref="C26:D26" si="0">B14</f>
        <v>1271</v>
      </c>
      <c r="D26" s="15">
        <f t="shared" si="0"/>
        <v>2220</v>
      </c>
      <c r="E26" s="16">
        <f t="shared" ref="E26:E41" si="1">AVERAGE(C26:D26)</f>
        <v>1745.5</v>
      </c>
      <c r="F26" s="16">
        <f t="shared" ref="F26:F41" si="2">STDEV(C26:D26)</f>
        <v>671.04433534603356</v>
      </c>
      <c r="G26" s="17">
        <f t="shared" ref="G26:G41" si="3">F26/E26*100</f>
        <v>38.444247226928304</v>
      </c>
      <c r="H26" s="162">
        <f t="shared" ref="H26:H41" si="4">E26/$E$40</f>
        <v>7.3340336134453779</v>
      </c>
      <c r="J26" s="14">
        <f t="shared" ref="J26:K26" si="5">D14</f>
        <v>1797</v>
      </c>
      <c r="K26" s="14">
        <f t="shared" si="5"/>
        <v>1444</v>
      </c>
      <c r="L26" s="16">
        <f t="shared" ref="L26:L39" si="6">AVERAGE(J26:K26)</f>
        <v>1620.5</v>
      </c>
      <c r="M26" s="16">
        <f t="shared" ref="M26:M39" si="7">STDEV(J26:K26)</f>
        <v>249.60869375885127</v>
      </c>
      <c r="N26" s="17">
        <f t="shared" ref="N26:N39" si="8">M26/L26*100</f>
        <v>15.403189988204335</v>
      </c>
      <c r="O26" s="162">
        <f t="shared" ref="O26:O39" si="9">L26/$E$40</f>
        <v>6.8088235294117645</v>
      </c>
      <c r="Q26" s="14">
        <f t="shared" ref="Q26:R26" si="10">F14</f>
        <v>378</v>
      </c>
      <c r="R26" s="14">
        <f t="shared" si="10"/>
        <v>253</v>
      </c>
      <c r="S26" s="16">
        <f t="shared" ref="S26:S39" si="11">AVERAGE(Q26:R26)</f>
        <v>315.5</v>
      </c>
      <c r="T26" s="16">
        <f t="shared" ref="T26:T39" si="12">STDEV(Q26:R26)</f>
        <v>88.388347648318444</v>
      </c>
      <c r="U26" s="17">
        <f t="shared" ref="U26:U39" si="13">T26/S26*100</f>
        <v>28.015324135758618</v>
      </c>
      <c r="V26" s="162">
        <f t="shared" ref="V26:V39" si="14">S26/$E$40</f>
        <v>1.3256302521008403</v>
      </c>
    </row>
    <row r="27" spans="1:22" x14ac:dyDescent="0.25">
      <c r="B27" s="28" t="s">
        <v>49</v>
      </c>
      <c r="C27" s="14">
        <f t="shared" ref="C27:D27" si="15">B15</f>
        <v>432</v>
      </c>
      <c r="D27" s="15">
        <f t="shared" si="15"/>
        <v>570</v>
      </c>
      <c r="E27" s="16">
        <f t="shared" si="1"/>
        <v>501</v>
      </c>
      <c r="F27" s="16">
        <f t="shared" si="2"/>
        <v>97.580735803743565</v>
      </c>
      <c r="G27" s="17">
        <f t="shared" si="3"/>
        <v>19.477192775198315</v>
      </c>
      <c r="H27" s="162">
        <f t="shared" si="4"/>
        <v>2.1050420168067228</v>
      </c>
      <c r="J27" s="14">
        <f t="shared" ref="J27:K27" si="16">D15</f>
        <v>514</v>
      </c>
      <c r="K27" s="14">
        <f t="shared" si="16"/>
        <v>494</v>
      </c>
      <c r="L27" s="16">
        <f t="shared" si="6"/>
        <v>504</v>
      </c>
      <c r="M27" s="16">
        <f t="shared" si="7"/>
        <v>14.142135623730951</v>
      </c>
      <c r="N27" s="17">
        <f t="shared" si="8"/>
        <v>2.8059792904228078</v>
      </c>
      <c r="O27" s="162">
        <f t="shared" si="9"/>
        <v>2.1176470588235294</v>
      </c>
      <c r="Q27" s="14">
        <f t="shared" ref="Q27:R27" si="17">F15</f>
        <v>661</v>
      </c>
      <c r="R27" s="14">
        <f t="shared" si="17"/>
        <v>454</v>
      </c>
      <c r="S27" s="16">
        <f t="shared" si="11"/>
        <v>557.5</v>
      </c>
      <c r="T27" s="16">
        <f t="shared" si="12"/>
        <v>146.37110370561533</v>
      </c>
      <c r="U27" s="17">
        <f t="shared" si="13"/>
        <v>26.254906494280778</v>
      </c>
      <c r="V27" s="162">
        <f t="shared" si="14"/>
        <v>2.3424369747899161</v>
      </c>
    </row>
    <row r="28" spans="1:22" x14ac:dyDescent="0.25">
      <c r="B28" s="28" t="s">
        <v>50</v>
      </c>
      <c r="C28" s="14">
        <f t="shared" ref="C28:D28" si="18">B16</f>
        <v>247</v>
      </c>
      <c r="D28" s="15">
        <f t="shared" si="18"/>
        <v>285</v>
      </c>
      <c r="E28" s="16">
        <f t="shared" si="1"/>
        <v>266</v>
      </c>
      <c r="F28" s="16">
        <f t="shared" si="2"/>
        <v>26.870057685088806</v>
      </c>
      <c r="G28" s="17">
        <f t="shared" si="3"/>
        <v>10.101525445522109</v>
      </c>
      <c r="H28" s="162">
        <f t="shared" si="4"/>
        <v>1.1176470588235294</v>
      </c>
      <c r="J28" s="14">
        <f t="shared" ref="J28:K28" si="19">D16</f>
        <v>251</v>
      </c>
      <c r="K28" s="14">
        <f t="shared" si="19"/>
        <v>225</v>
      </c>
      <c r="L28" s="16">
        <f t="shared" si="6"/>
        <v>238</v>
      </c>
      <c r="M28" s="16">
        <f t="shared" si="7"/>
        <v>18.384776310850235</v>
      </c>
      <c r="N28" s="17">
        <f t="shared" si="8"/>
        <v>7.7246959289286696</v>
      </c>
      <c r="O28" s="162">
        <f t="shared" si="9"/>
        <v>1</v>
      </c>
      <c r="Q28" s="14">
        <f t="shared" ref="Q28:R28" si="20">F16</f>
        <v>418</v>
      </c>
      <c r="R28" s="14">
        <f t="shared" si="20"/>
        <v>210</v>
      </c>
      <c r="S28" s="16">
        <f t="shared" si="11"/>
        <v>314</v>
      </c>
      <c r="T28" s="16">
        <f t="shared" si="12"/>
        <v>147.07821048680188</v>
      </c>
      <c r="U28" s="17">
        <f t="shared" si="13"/>
        <v>46.840194422548372</v>
      </c>
      <c r="V28" s="162">
        <f t="shared" si="14"/>
        <v>1.319327731092437</v>
      </c>
    </row>
    <row r="29" spans="1:22" x14ac:dyDescent="0.25">
      <c r="B29" s="28" t="s">
        <v>51</v>
      </c>
      <c r="C29" s="14">
        <f t="shared" ref="C29:D29" si="21">B17</f>
        <v>322</v>
      </c>
      <c r="D29" s="15">
        <f t="shared" si="21"/>
        <v>567</v>
      </c>
      <c r="E29" s="16">
        <f t="shared" si="1"/>
        <v>444.5</v>
      </c>
      <c r="F29" s="16">
        <f t="shared" si="2"/>
        <v>173.24116139070415</v>
      </c>
      <c r="G29" s="17">
        <f t="shared" si="3"/>
        <v>38.974389514219155</v>
      </c>
      <c r="H29" s="162">
        <f t="shared" si="4"/>
        <v>1.8676470588235294</v>
      </c>
      <c r="J29" s="14">
        <f t="shared" ref="J29:K29" si="22">D17</f>
        <v>202</v>
      </c>
      <c r="K29" s="14">
        <f t="shared" si="22"/>
        <v>324</v>
      </c>
      <c r="L29" s="16">
        <f t="shared" si="6"/>
        <v>263</v>
      </c>
      <c r="M29" s="16">
        <f t="shared" si="7"/>
        <v>86.267027304758798</v>
      </c>
      <c r="N29" s="17">
        <f t="shared" si="8"/>
        <v>32.801151066448213</v>
      </c>
      <c r="O29" s="162">
        <f t="shared" si="9"/>
        <v>1.1050420168067228</v>
      </c>
      <c r="Q29" s="14">
        <f t="shared" ref="Q29:R29" si="23">F17</f>
        <v>279</v>
      </c>
      <c r="R29" s="14">
        <f t="shared" si="23"/>
        <v>295</v>
      </c>
      <c r="S29" s="16">
        <f t="shared" si="11"/>
        <v>287</v>
      </c>
      <c r="T29" s="16">
        <f t="shared" si="12"/>
        <v>11.313708498984761</v>
      </c>
      <c r="U29" s="17">
        <f t="shared" si="13"/>
        <v>3.9420587104476517</v>
      </c>
      <c r="V29" s="162">
        <f t="shared" si="14"/>
        <v>1.2058823529411764</v>
      </c>
    </row>
    <row r="30" spans="1:22" x14ac:dyDescent="0.25">
      <c r="B30" s="28" t="s">
        <v>52</v>
      </c>
      <c r="C30" s="14">
        <f t="shared" ref="C30:D30" si="24">B18</f>
        <v>351</v>
      </c>
      <c r="D30" s="15">
        <f t="shared" si="24"/>
        <v>383</v>
      </c>
      <c r="E30" s="16">
        <f t="shared" si="1"/>
        <v>367</v>
      </c>
      <c r="F30" s="16">
        <f t="shared" si="2"/>
        <v>22.627416997969522</v>
      </c>
      <c r="G30" s="17">
        <f t="shared" si="3"/>
        <v>6.1655087187927853</v>
      </c>
      <c r="H30" s="162">
        <f t="shared" si="4"/>
        <v>1.5420168067226891</v>
      </c>
      <c r="J30" s="14">
        <f t="shared" ref="J30:K30" si="25">D18</f>
        <v>716</v>
      </c>
      <c r="K30" s="14">
        <f t="shared" si="25"/>
        <v>488</v>
      </c>
      <c r="L30" s="16">
        <f t="shared" si="6"/>
        <v>602</v>
      </c>
      <c r="M30" s="16">
        <f t="shared" si="7"/>
        <v>161.22034611053283</v>
      </c>
      <c r="N30" s="17">
        <f t="shared" si="8"/>
        <v>26.780788390453957</v>
      </c>
      <c r="O30" s="162">
        <f t="shared" si="9"/>
        <v>2.5294117647058822</v>
      </c>
      <c r="Q30" s="14">
        <f t="shared" ref="Q30:R30" si="26">F18</f>
        <v>457</v>
      </c>
      <c r="R30" s="14">
        <f t="shared" si="26"/>
        <v>490</v>
      </c>
      <c r="S30" s="16">
        <f t="shared" si="11"/>
        <v>473.5</v>
      </c>
      <c r="T30" s="16">
        <f t="shared" si="12"/>
        <v>23.334523779156068</v>
      </c>
      <c r="U30" s="17">
        <f t="shared" si="13"/>
        <v>4.9280937231586206</v>
      </c>
      <c r="V30" s="162">
        <f t="shared" si="14"/>
        <v>1.9894957983193278</v>
      </c>
    </row>
    <row r="31" spans="1:22" x14ac:dyDescent="0.25">
      <c r="B31" s="28" t="s">
        <v>53</v>
      </c>
      <c r="C31" s="14">
        <f t="shared" ref="C31:D31" si="27">B19</f>
        <v>354</v>
      </c>
      <c r="D31" s="15">
        <f t="shared" si="27"/>
        <v>395</v>
      </c>
      <c r="E31" s="16">
        <f t="shared" si="1"/>
        <v>374.5</v>
      </c>
      <c r="F31" s="16">
        <f t="shared" si="2"/>
        <v>28.991378028648448</v>
      </c>
      <c r="G31" s="17">
        <f t="shared" si="3"/>
        <v>7.7413559489047916</v>
      </c>
      <c r="H31" s="162">
        <f t="shared" si="4"/>
        <v>1.5735294117647058</v>
      </c>
      <c r="J31" s="14">
        <f t="shared" ref="J31:K31" si="28">D19</f>
        <v>315</v>
      </c>
      <c r="K31" s="14">
        <f t="shared" si="28"/>
        <v>315</v>
      </c>
      <c r="L31" s="16">
        <f t="shared" si="6"/>
        <v>315</v>
      </c>
      <c r="M31" s="16">
        <f t="shared" si="7"/>
        <v>0</v>
      </c>
      <c r="N31" s="17">
        <f t="shared" si="8"/>
        <v>0</v>
      </c>
      <c r="O31" s="162">
        <f t="shared" si="9"/>
        <v>1.3235294117647058</v>
      </c>
      <c r="Q31" s="14">
        <f t="shared" ref="Q31:R31" si="29">F19</f>
        <v>445</v>
      </c>
      <c r="R31" s="14">
        <f t="shared" si="29"/>
        <v>288</v>
      </c>
      <c r="S31" s="16">
        <f t="shared" si="11"/>
        <v>366.5</v>
      </c>
      <c r="T31" s="16">
        <f t="shared" si="12"/>
        <v>111.01576464628796</v>
      </c>
      <c r="U31" s="17">
        <f t="shared" si="13"/>
        <v>30.290795265017177</v>
      </c>
      <c r="V31" s="162">
        <f t="shared" si="14"/>
        <v>1.5399159663865547</v>
      </c>
    </row>
    <row r="32" spans="1:22" x14ac:dyDescent="0.25">
      <c r="B32" s="28" t="s">
        <v>54</v>
      </c>
      <c r="C32" s="14">
        <f>B20</f>
        <v>476</v>
      </c>
      <c r="D32" s="15">
        <f>C20</f>
        <v>432</v>
      </c>
      <c r="E32" s="16">
        <f t="shared" si="1"/>
        <v>454</v>
      </c>
      <c r="F32" s="16">
        <f t="shared" si="2"/>
        <v>31.11269837220809</v>
      </c>
      <c r="G32" s="17">
        <f t="shared" si="3"/>
        <v>6.8530172626009005</v>
      </c>
      <c r="H32" s="162">
        <f t="shared" si="4"/>
        <v>1.9075630252100841</v>
      </c>
      <c r="J32" s="14">
        <f t="shared" ref="J32:K32" si="30">D20</f>
        <v>401</v>
      </c>
      <c r="K32" s="14">
        <f t="shared" si="30"/>
        <v>401</v>
      </c>
      <c r="L32" s="16">
        <f t="shared" si="6"/>
        <v>401</v>
      </c>
      <c r="M32" s="16">
        <f t="shared" si="7"/>
        <v>0</v>
      </c>
      <c r="N32" s="17">
        <f t="shared" si="8"/>
        <v>0</v>
      </c>
      <c r="O32" s="162">
        <f t="shared" si="9"/>
        <v>1.6848739495798319</v>
      </c>
      <c r="Q32" s="14">
        <f>F20</f>
        <v>382</v>
      </c>
      <c r="R32" s="14">
        <f>G20</f>
        <v>349</v>
      </c>
      <c r="S32" s="16">
        <f t="shared" si="11"/>
        <v>365.5</v>
      </c>
      <c r="T32" s="16">
        <f t="shared" si="12"/>
        <v>23.334523779156068</v>
      </c>
      <c r="U32" s="17">
        <f t="shared" si="13"/>
        <v>6.3842746317800456</v>
      </c>
      <c r="V32" s="162">
        <f t="shared" si="14"/>
        <v>1.5357142857142858</v>
      </c>
    </row>
    <row r="33" spans="2:22" x14ac:dyDescent="0.25">
      <c r="B33" s="28" t="s">
        <v>55</v>
      </c>
      <c r="C33" s="14">
        <f>H13</f>
        <v>424</v>
      </c>
      <c r="D33" s="15">
        <f>I13</f>
        <v>715</v>
      </c>
      <c r="E33" s="16">
        <f t="shared" si="1"/>
        <v>569.5</v>
      </c>
      <c r="F33" s="16">
        <f t="shared" si="2"/>
        <v>205.76807332528534</v>
      </c>
      <c r="G33" s="17">
        <f t="shared" si="3"/>
        <v>36.131356158961431</v>
      </c>
      <c r="H33" s="162">
        <f t="shared" si="4"/>
        <v>2.3928571428571428</v>
      </c>
      <c r="J33" s="14">
        <f>J13</f>
        <v>205</v>
      </c>
      <c r="K33" s="14">
        <f>K13</f>
        <v>554</v>
      </c>
      <c r="L33" s="16">
        <f t="shared" si="6"/>
        <v>379.5</v>
      </c>
      <c r="M33" s="16">
        <f t="shared" si="7"/>
        <v>246.78026663410509</v>
      </c>
      <c r="N33" s="17">
        <f t="shared" si="8"/>
        <v>65.027738243505951</v>
      </c>
      <c r="O33" s="162">
        <f t="shared" si="9"/>
        <v>1.5945378151260505</v>
      </c>
      <c r="Q33" s="14">
        <f>L13</f>
        <v>365</v>
      </c>
      <c r="R33" s="14">
        <f>M13</f>
        <v>255</v>
      </c>
      <c r="S33" s="16">
        <f t="shared" si="11"/>
        <v>310</v>
      </c>
      <c r="T33" s="16">
        <f t="shared" si="12"/>
        <v>77.781745930520231</v>
      </c>
      <c r="U33" s="17">
        <f t="shared" si="13"/>
        <v>25.090885784038786</v>
      </c>
      <c r="V33" s="162">
        <f t="shared" si="14"/>
        <v>1.3025210084033614</v>
      </c>
    </row>
    <row r="34" spans="2:22" x14ac:dyDescent="0.25">
      <c r="B34" s="28" t="s">
        <v>56</v>
      </c>
      <c r="C34" s="14">
        <f t="shared" ref="C34:D34" si="31">H14</f>
        <v>232</v>
      </c>
      <c r="D34" s="15">
        <f t="shared" si="31"/>
        <v>259</v>
      </c>
      <c r="E34" s="16">
        <f t="shared" si="1"/>
        <v>245.5</v>
      </c>
      <c r="F34" s="16">
        <f t="shared" si="2"/>
        <v>19.091883092036785</v>
      </c>
      <c r="G34" s="17">
        <f t="shared" si="3"/>
        <v>7.7767344570414609</v>
      </c>
      <c r="H34" s="162">
        <f t="shared" si="4"/>
        <v>1.0315126050420169</v>
      </c>
      <c r="J34" s="14">
        <f t="shared" ref="J34:K34" si="32">J14</f>
        <v>267</v>
      </c>
      <c r="K34" s="14">
        <f t="shared" si="32"/>
        <v>566</v>
      </c>
      <c r="L34" s="16">
        <f t="shared" si="6"/>
        <v>416.5</v>
      </c>
      <c r="M34" s="16">
        <f t="shared" si="7"/>
        <v>211.42492757477771</v>
      </c>
      <c r="N34" s="17">
        <f t="shared" si="8"/>
        <v>50.762287532959839</v>
      </c>
      <c r="O34" s="162">
        <f t="shared" si="9"/>
        <v>1.75</v>
      </c>
      <c r="Q34" s="14">
        <f t="shared" ref="Q34:R34" si="33">L14</f>
        <v>180</v>
      </c>
      <c r="R34" s="14">
        <f t="shared" si="33"/>
        <v>220</v>
      </c>
      <c r="S34" s="16">
        <f t="shared" si="11"/>
        <v>200</v>
      </c>
      <c r="T34" s="16">
        <f t="shared" si="12"/>
        <v>28.284271247461902</v>
      </c>
      <c r="U34" s="17">
        <f t="shared" si="13"/>
        <v>14.142135623730951</v>
      </c>
      <c r="V34" s="162">
        <f t="shared" si="14"/>
        <v>0.84033613445378152</v>
      </c>
    </row>
    <row r="35" spans="2:22" x14ac:dyDescent="0.25">
      <c r="B35" s="28" t="s">
        <v>57</v>
      </c>
      <c r="C35" s="14">
        <f t="shared" ref="C35:D35" si="34">H15</f>
        <v>753</v>
      </c>
      <c r="D35" s="15">
        <f t="shared" si="34"/>
        <v>770</v>
      </c>
      <c r="E35" s="16">
        <f t="shared" si="1"/>
        <v>761.5</v>
      </c>
      <c r="F35" s="16">
        <f t="shared" si="2"/>
        <v>12.020815280171307</v>
      </c>
      <c r="G35" s="17">
        <f t="shared" si="3"/>
        <v>1.5785706211649781</v>
      </c>
      <c r="H35" s="162">
        <f t="shared" si="4"/>
        <v>3.1995798319327733</v>
      </c>
      <c r="J35" s="14">
        <f t="shared" ref="J35:K35" si="35">J15</f>
        <v>468</v>
      </c>
      <c r="K35" s="14">
        <f t="shared" si="35"/>
        <v>429</v>
      </c>
      <c r="L35" s="16">
        <f t="shared" si="6"/>
        <v>448.5</v>
      </c>
      <c r="M35" s="16">
        <f t="shared" si="7"/>
        <v>27.577164466275352</v>
      </c>
      <c r="N35" s="17">
        <f t="shared" si="8"/>
        <v>6.1487546190134568</v>
      </c>
      <c r="O35" s="162">
        <f t="shared" si="9"/>
        <v>1.884453781512605</v>
      </c>
      <c r="Q35" s="14">
        <f t="shared" ref="Q35:R35" si="36">L15</f>
        <v>302</v>
      </c>
      <c r="R35" s="14">
        <f t="shared" si="36"/>
        <v>378</v>
      </c>
      <c r="S35" s="16">
        <f t="shared" si="11"/>
        <v>340</v>
      </c>
      <c r="T35" s="16">
        <f t="shared" si="12"/>
        <v>53.740115370177612</v>
      </c>
      <c r="U35" s="17">
        <f t="shared" si="13"/>
        <v>15.805916285346356</v>
      </c>
      <c r="V35" s="162">
        <f t="shared" si="14"/>
        <v>1.4285714285714286</v>
      </c>
    </row>
    <row r="36" spans="2:22" x14ac:dyDescent="0.25">
      <c r="B36" s="28" t="s">
        <v>58</v>
      </c>
      <c r="C36" s="14">
        <f t="shared" ref="C36:D36" si="37">H16</f>
        <v>689</v>
      </c>
      <c r="D36" s="15">
        <f t="shared" si="37"/>
        <v>614</v>
      </c>
      <c r="E36" s="16">
        <f t="shared" si="1"/>
        <v>651.5</v>
      </c>
      <c r="F36" s="16">
        <f t="shared" si="2"/>
        <v>53.033008588991066</v>
      </c>
      <c r="G36" s="17">
        <f t="shared" si="3"/>
        <v>8.1401394610884221</v>
      </c>
      <c r="H36" s="162">
        <f t="shared" si="4"/>
        <v>2.7373949579831933</v>
      </c>
      <c r="J36" s="14">
        <f t="shared" ref="J36:K36" si="38">J16</f>
        <v>522</v>
      </c>
      <c r="K36" s="14">
        <f t="shared" si="38"/>
        <v>396</v>
      </c>
      <c r="L36" s="16">
        <f t="shared" si="6"/>
        <v>459</v>
      </c>
      <c r="M36" s="16">
        <f t="shared" si="7"/>
        <v>89.095454429504983</v>
      </c>
      <c r="N36" s="17">
        <f t="shared" si="8"/>
        <v>19.410774385513069</v>
      </c>
      <c r="O36" s="162">
        <f t="shared" si="9"/>
        <v>1.9285714285714286</v>
      </c>
      <c r="Q36" s="14">
        <f t="shared" ref="Q36:R36" si="39">L16</f>
        <v>278</v>
      </c>
      <c r="R36" s="14">
        <f t="shared" si="39"/>
        <v>449</v>
      </c>
      <c r="S36" s="16">
        <f t="shared" si="11"/>
        <v>363.5</v>
      </c>
      <c r="T36" s="16">
        <f t="shared" si="12"/>
        <v>120.91525958289962</v>
      </c>
      <c r="U36" s="17">
        <f t="shared" si="13"/>
        <v>33.264170449215854</v>
      </c>
      <c r="V36" s="162">
        <f t="shared" si="14"/>
        <v>1.5273109243697478</v>
      </c>
    </row>
    <row r="37" spans="2:22" x14ac:dyDescent="0.25">
      <c r="B37" s="28" t="s">
        <v>59</v>
      </c>
      <c r="C37" s="14">
        <f t="shared" ref="C37:D37" si="40">H17</f>
        <v>441</v>
      </c>
      <c r="D37" s="15">
        <f t="shared" si="40"/>
        <v>939</v>
      </c>
      <c r="E37" s="16">
        <f t="shared" si="1"/>
        <v>690</v>
      </c>
      <c r="F37" s="16">
        <f t="shared" si="2"/>
        <v>352.13917703090067</v>
      </c>
      <c r="G37" s="17">
        <f t="shared" si="3"/>
        <v>51.034663337811693</v>
      </c>
      <c r="H37" s="162">
        <f t="shared" si="4"/>
        <v>2.8991596638655461</v>
      </c>
      <c r="J37" s="14">
        <f t="shared" ref="J37:K37" si="41">J17</f>
        <v>446</v>
      </c>
      <c r="K37" s="14">
        <f t="shared" si="41"/>
        <v>659</v>
      </c>
      <c r="L37" s="16">
        <f t="shared" si="6"/>
        <v>552.5</v>
      </c>
      <c r="M37" s="16">
        <f t="shared" si="7"/>
        <v>150.61374439273462</v>
      </c>
      <c r="N37" s="17">
        <f t="shared" si="8"/>
        <v>27.260406224929341</v>
      </c>
      <c r="O37" s="162">
        <f t="shared" si="9"/>
        <v>2.3214285714285716</v>
      </c>
      <c r="Q37" s="14">
        <f t="shared" ref="Q37:R37" si="42">L17</f>
        <v>342</v>
      </c>
      <c r="R37" s="14">
        <f t="shared" si="42"/>
        <v>577</v>
      </c>
      <c r="S37" s="16">
        <f t="shared" si="11"/>
        <v>459.5</v>
      </c>
      <c r="T37" s="16">
        <f t="shared" si="12"/>
        <v>166.17009357883867</v>
      </c>
      <c r="U37" s="17">
        <f t="shared" si="13"/>
        <v>36.163241257636273</v>
      </c>
      <c r="V37" s="162">
        <f t="shared" si="14"/>
        <v>1.930672268907563</v>
      </c>
    </row>
    <row r="38" spans="2:22" x14ac:dyDescent="0.25">
      <c r="B38" s="28" t="s">
        <v>60</v>
      </c>
      <c r="C38" s="14">
        <f t="shared" ref="C38:D38" si="43">H18</f>
        <v>618</v>
      </c>
      <c r="D38" s="15">
        <f t="shared" si="43"/>
        <v>734</v>
      </c>
      <c r="E38" s="16">
        <f t="shared" si="1"/>
        <v>676</v>
      </c>
      <c r="F38" s="16">
        <f t="shared" si="2"/>
        <v>82.024386617639507</v>
      </c>
      <c r="G38" s="17">
        <f t="shared" si="3"/>
        <v>12.133785002609395</v>
      </c>
      <c r="H38" s="162">
        <f t="shared" si="4"/>
        <v>2.8403361344537816</v>
      </c>
      <c r="J38" s="14">
        <f t="shared" ref="J38:K38" si="44">J18</f>
        <v>1614</v>
      </c>
      <c r="K38" s="14">
        <f t="shared" si="44"/>
        <v>395</v>
      </c>
      <c r="L38" s="16">
        <f t="shared" si="6"/>
        <v>1004.5</v>
      </c>
      <c r="M38" s="16">
        <f t="shared" si="7"/>
        <v>861.96316626640146</v>
      </c>
      <c r="N38" s="17">
        <f t="shared" si="8"/>
        <v>85.810170857780136</v>
      </c>
      <c r="O38" s="162">
        <f t="shared" si="9"/>
        <v>4.2205882352941178</v>
      </c>
      <c r="Q38" s="14">
        <f t="shared" ref="Q38:R38" si="45">L18</f>
        <v>428</v>
      </c>
      <c r="R38" s="14">
        <f t="shared" si="45"/>
        <v>724</v>
      </c>
      <c r="S38" s="16">
        <f t="shared" si="11"/>
        <v>576</v>
      </c>
      <c r="T38" s="16">
        <f t="shared" si="12"/>
        <v>209.30360723121808</v>
      </c>
      <c r="U38" s="17">
        <f t="shared" si="13"/>
        <v>36.33743181097536</v>
      </c>
      <c r="V38" s="162">
        <f t="shared" si="14"/>
        <v>2.4201680672268906</v>
      </c>
    </row>
    <row r="39" spans="2:22" x14ac:dyDescent="0.25">
      <c r="B39" s="28" t="s">
        <v>61</v>
      </c>
      <c r="C39" s="14">
        <f t="shared" ref="C39:D39" si="46">H19</f>
        <v>362</v>
      </c>
      <c r="D39" s="15">
        <f t="shared" si="46"/>
        <v>399</v>
      </c>
      <c r="E39" s="16">
        <f t="shared" si="1"/>
        <v>380.5</v>
      </c>
      <c r="F39" s="16">
        <f t="shared" si="2"/>
        <v>26.16295090390226</v>
      </c>
      <c r="G39" s="17">
        <f t="shared" si="3"/>
        <v>6.8759397907758899</v>
      </c>
      <c r="H39" s="162">
        <f t="shared" si="4"/>
        <v>1.5987394957983194</v>
      </c>
      <c r="J39" s="19">
        <f t="shared" ref="J39:K39" si="47">J19</f>
        <v>379</v>
      </c>
      <c r="K39" s="19">
        <f t="shared" si="47"/>
        <v>273</v>
      </c>
      <c r="L39" s="21">
        <f t="shared" si="6"/>
        <v>326</v>
      </c>
      <c r="M39" s="21">
        <f t="shared" si="7"/>
        <v>74.953318805774032</v>
      </c>
      <c r="N39" s="22">
        <f t="shared" si="8"/>
        <v>22.991815584593262</v>
      </c>
      <c r="O39" s="163">
        <f t="shared" si="9"/>
        <v>1.3697478991596639</v>
      </c>
      <c r="Q39" s="19">
        <f t="shared" ref="Q39:R39" si="48">L19</f>
        <v>295</v>
      </c>
      <c r="R39" s="19">
        <f t="shared" si="48"/>
        <v>253</v>
      </c>
      <c r="S39" s="21">
        <f t="shared" si="11"/>
        <v>274</v>
      </c>
      <c r="T39" s="21">
        <f t="shared" si="12"/>
        <v>29.698484809834994</v>
      </c>
      <c r="U39" s="22">
        <f t="shared" si="13"/>
        <v>10.838863069282844</v>
      </c>
      <c r="V39" s="163">
        <f t="shared" si="14"/>
        <v>1.1512605042016806</v>
      </c>
    </row>
    <row r="40" spans="2:22" x14ac:dyDescent="0.25">
      <c r="B40" s="28" t="s">
        <v>30</v>
      </c>
      <c r="C40" s="14">
        <f t="shared" ref="C40" si="49">H20</f>
        <v>268</v>
      </c>
      <c r="D40" s="15">
        <f t="shared" ref="D40" si="50">I20</f>
        <v>208</v>
      </c>
      <c r="E40" s="16">
        <f t="shared" si="1"/>
        <v>238</v>
      </c>
      <c r="F40" s="16">
        <f t="shared" si="2"/>
        <v>42.426406871192853</v>
      </c>
      <c r="G40" s="17">
        <f t="shared" si="3"/>
        <v>17.826221374450778</v>
      </c>
      <c r="H40" s="162">
        <f t="shared" si="4"/>
        <v>1</v>
      </c>
    </row>
    <row r="41" spans="2:22" x14ac:dyDescent="0.25">
      <c r="B41" s="29" t="s">
        <v>31</v>
      </c>
      <c r="C41" s="19">
        <f>L20</f>
        <v>241</v>
      </c>
      <c r="D41" s="20">
        <f>M20</f>
        <v>250</v>
      </c>
      <c r="E41" s="21">
        <f t="shared" si="1"/>
        <v>245.5</v>
      </c>
      <c r="F41" s="21">
        <f t="shared" si="2"/>
        <v>6.3639610306789276</v>
      </c>
      <c r="G41" s="22">
        <f t="shared" si="3"/>
        <v>2.5922448190138199</v>
      </c>
      <c r="H41" s="163">
        <f t="shared" si="4"/>
        <v>1.0315126050420169</v>
      </c>
    </row>
  </sheetData>
  <mergeCells count="3">
    <mergeCell ref="B23:H23"/>
    <mergeCell ref="J23:O23"/>
    <mergeCell ref="Q23:V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1"/>
  <sheetViews>
    <sheetView topLeftCell="G18" zoomScale="90" zoomScaleNormal="90" workbookViewId="0">
      <selection activeCell="P43" sqref="P43"/>
    </sheetView>
  </sheetViews>
  <sheetFormatPr defaultRowHeight="15" x14ac:dyDescent="0.25"/>
  <cols>
    <col min="6" max="6" width="11" customWidth="1"/>
  </cols>
  <sheetData>
    <row r="3" spans="1:13" x14ac:dyDescent="0.25">
      <c r="A3" s="42" t="s">
        <v>0</v>
      </c>
      <c r="B3" s="41"/>
      <c r="C3" s="41"/>
      <c r="D3" s="42" t="s">
        <v>1</v>
      </c>
      <c r="E3" s="41"/>
      <c r="F3" s="41"/>
      <c r="G3" s="41"/>
      <c r="H3" s="41"/>
      <c r="I3" s="41"/>
      <c r="J3" s="41"/>
      <c r="K3" s="42" t="s">
        <v>71</v>
      </c>
      <c r="L3" s="41"/>
      <c r="M3" s="41"/>
    </row>
    <row r="4" spans="1:13" x14ac:dyDescent="0.25">
      <c r="A4" s="42" t="s">
        <v>3</v>
      </c>
      <c r="B4" s="41"/>
      <c r="C4" s="41"/>
      <c r="D4" s="41"/>
      <c r="E4" s="41"/>
      <c r="F4" s="41"/>
      <c r="G4" s="41"/>
      <c r="H4" s="41"/>
      <c r="I4" s="42" t="s">
        <v>42</v>
      </c>
      <c r="J4" s="41"/>
      <c r="K4" s="42" t="s">
        <v>72</v>
      </c>
      <c r="L4" s="41"/>
      <c r="M4" s="41"/>
    </row>
    <row r="5" spans="1:13" x14ac:dyDescent="0.25">
      <c r="A5" s="42" t="s">
        <v>73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x14ac:dyDescent="0.25">
      <c r="A6" s="42" t="s">
        <v>45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x14ac:dyDescent="0.25">
      <c r="A7" s="42" t="s">
        <v>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11" spans="1:13" x14ac:dyDescent="0.25">
      <c r="A11" s="41"/>
      <c r="B11" s="41" t="s">
        <v>9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13" x14ac:dyDescent="0.25">
      <c r="A12" s="41"/>
      <c r="B12" s="43">
        <v>1</v>
      </c>
      <c r="C12" s="43">
        <v>2</v>
      </c>
      <c r="D12" s="43">
        <v>3</v>
      </c>
      <c r="E12" s="43">
        <v>4</v>
      </c>
      <c r="F12" s="43">
        <v>5</v>
      </c>
      <c r="G12" s="43">
        <v>6</v>
      </c>
      <c r="H12" s="43">
        <v>7</v>
      </c>
      <c r="I12" s="43">
        <v>8</v>
      </c>
      <c r="J12" s="43">
        <v>9</v>
      </c>
      <c r="K12" s="43">
        <v>10</v>
      </c>
      <c r="L12" s="43">
        <v>11</v>
      </c>
      <c r="M12" s="43">
        <v>12</v>
      </c>
    </row>
    <row r="13" spans="1:13" x14ac:dyDescent="0.25">
      <c r="A13" s="43" t="s">
        <v>10</v>
      </c>
      <c r="B13" s="44">
        <v>355</v>
      </c>
      <c r="C13" s="45">
        <v>317</v>
      </c>
      <c r="D13" s="45">
        <v>334</v>
      </c>
      <c r="E13" s="45">
        <v>225</v>
      </c>
      <c r="F13" s="45">
        <v>177</v>
      </c>
      <c r="G13" s="45">
        <v>367</v>
      </c>
      <c r="H13" s="45">
        <v>3118</v>
      </c>
      <c r="I13" s="45">
        <v>4535</v>
      </c>
      <c r="J13" s="45">
        <v>364</v>
      </c>
      <c r="K13" s="45">
        <v>428</v>
      </c>
      <c r="L13" s="45">
        <v>358</v>
      </c>
      <c r="M13" s="46">
        <v>322</v>
      </c>
    </row>
    <row r="14" spans="1:13" x14ac:dyDescent="0.25">
      <c r="A14" s="43" t="s">
        <v>11</v>
      </c>
      <c r="B14" s="47">
        <v>322</v>
      </c>
      <c r="C14" s="48">
        <v>447</v>
      </c>
      <c r="D14" s="48">
        <v>312</v>
      </c>
      <c r="E14" s="48">
        <v>301</v>
      </c>
      <c r="F14" s="48">
        <v>198</v>
      </c>
      <c r="G14" s="48">
        <v>203</v>
      </c>
      <c r="H14" s="48">
        <v>407</v>
      </c>
      <c r="I14" s="48">
        <v>444</v>
      </c>
      <c r="J14" s="48">
        <v>561</v>
      </c>
      <c r="K14" s="48">
        <v>385</v>
      </c>
      <c r="L14" s="48">
        <v>194</v>
      </c>
      <c r="M14" s="49">
        <v>298</v>
      </c>
    </row>
    <row r="15" spans="1:13" x14ac:dyDescent="0.25">
      <c r="A15" s="43" t="s">
        <v>12</v>
      </c>
      <c r="B15" s="47">
        <v>269</v>
      </c>
      <c r="C15" s="48">
        <v>364</v>
      </c>
      <c r="D15" s="48">
        <v>762</v>
      </c>
      <c r="E15" s="48">
        <v>539</v>
      </c>
      <c r="F15" s="48">
        <v>436</v>
      </c>
      <c r="G15" s="48">
        <v>385</v>
      </c>
      <c r="H15" s="48">
        <v>592</v>
      </c>
      <c r="I15" s="48">
        <v>547</v>
      </c>
      <c r="J15" s="48">
        <v>477</v>
      </c>
      <c r="K15" s="48">
        <v>427</v>
      </c>
      <c r="L15" s="48">
        <v>300</v>
      </c>
      <c r="M15" s="49">
        <v>338</v>
      </c>
    </row>
    <row r="16" spans="1:13" x14ac:dyDescent="0.25">
      <c r="A16" s="43" t="s">
        <v>13</v>
      </c>
      <c r="B16" s="47">
        <v>484</v>
      </c>
      <c r="C16" s="48">
        <v>550</v>
      </c>
      <c r="D16" s="48">
        <v>426</v>
      </c>
      <c r="E16" s="48">
        <v>419</v>
      </c>
      <c r="F16" s="48">
        <v>489</v>
      </c>
      <c r="G16" s="48">
        <v>475</v>
      </c>
      <c r="H16" s="48">
        <v>614</v>
      </c>
      <c r="I16" s="48">
        <v>311</v>
      </c>
      <c r="J16" s="48">
        <v>274</v>
      </c>
      <c r="K16" s="48">
        <v>328</v>
      </c>
      <c r="L16" s="48">
        <v>256</v>
      </c>
      <c r="M16" s="49">
        <v>445</v>
      </c>
    </row>
    <row r="17" spans="1:22" x14ac:dyDescent="0.25">
      <c r="A17" s="43" t="s">
        <v>14</v>
      </c>
      <c r="B17" s="47">
        <v>398</v>
      </c>
      <c r="C17" s="48">
        <v>878</v>
      </c>
      <c r="D17" s="48">
        <v>344</v>
      </c>
      <c r="E17" s="48">
        <v>330</v>
      </c>
      <c r="F17" s="48">
        <v>258</v>
      </c>
      <c r="G17" s="48">
        <v>240</v>
      </c>
      <c r="H17" s="48">
        <v>1335</v>
      </c>
      <c r="I17" s="48">
        <v>1475</v>
      </c>
      <c r="J17" s="48">
        <v>532</v>
      </c>
      <c r="K17" s="48">
        <v>795</v>
      </c>
      <c r="L17" s="48">
        <v>370</v>
      </c>
      <c r="M17" s="49">
        <v>259</v>
      </c>
    </row>
    <row r="18" spans="1:22" x14ac:dyDescent="0.25">
      <c r="A18" s="43" t="s">
        <v>15</v>
      </c>
      <c r="B18" s="47">
        <v>777</v>
      </c>
      <c r="C18" s="48">
        <v>682</v>
      </c>
      <c r="D18" s="48">
        <v>578</v>
      </c>
      <c r="E18" s="48">
        <v>589</v>
      </c>
      <c r="F18" s="48">
        <v>461</v>
      </c>
      <c r="G18" s="48">
        <v>496</v>
      </c>
      <c r="H18" s="48">
        <v>818</v>
      </c>
      <c r="I18" s="48">
        <v>651</v>
      </c>
      <c r="J18" s="48">
        <v>457</v>
      </c>
      <c r="K18" s="48">
        <v>441</v>
      </c>
      <c r="L18" s="48">
        <v>413</v>
      </c>
      <c r="M18" s="49">
        <v>348</v>
      </c>
    </row>
    <row r="19" spans="1:22" x14ac:dyDescent="0.25">
      <c r="A19" s="43" t="s">
        <v>16</v>
      </c>
      <c r="B19" s="47">
        <v>749</v>
      </c>
      <c r="C19" s="48">
        <v>884</v>
      </c>
      <c r="D19" s="48">
        <v>549</v>
      </c>
      <c r="E19" s="48">
        <v>440</v>
      </c>
      <c r="F19" s="48">
        <v>334</v>
      </c>
      <c r="G19" s="48">
        <v>331</v>
      </c>
      <c r="H19" s="48">
        <v>452</v>
      </c>
      <c r="I19" s="48">
        <v>442</v>
      </c>
      <c r="J19" s="48">
        <v>336</v>
      </c>
      <c r="K19" s="48">
        <v>378</v>
      </c>
      <c r="L19" s="48">
        <v>281</v>
      </c>
      <c r="M19" s="49">
        <v>254</v>
      </c>
    </row>
    <row r="20" spans="1:22" x14ac:dyDescent="0.25">
      <c r="A20" s="43" t="s">
        <v>17</v>
      </c>
      <c r="B20" s="50">
        <v>849</v>
      </c>
      <c r="C20" s="51">
        <v>669</v>
      </c>
      <c r="D20" s="51">
        <v>726</v>
      </c>
      <c r="E20" s="51">
        <v>544</v>
      </c>
      <c r="F20" s="51">
        <v>332</v>
      </c>
      <c r="G20" s="51">
        <v>445</v>
      </c>
      <c r="H20" s="51">
        <v>266</v>
      </c>
      <c r="I20" s="51">
        <v>210</v>
      </c>
      <c r="J20" s="51">
        <v>318</v>
      </c>
      <c r="K20" s="51">
        <v>268</v>
      </c>
      <c r="L20" s="51">
        <v>237</v>
      </c>
      <c r="M20" s="52">
        <v>241</v>
      </c>
    </row>
    <row r="23" spans="1:22" x14ac:dyDescent="0.25">
      <c r="B23" s="170" t="s">
        <v>36</v>
      </c>
      <c r="C23" s="171"/>
      <c r="D23" s="171"/>
      <c r="E23" s="171"/>
      <c r="F23" s="171"/>
      <c r="G23" s="171"/>
      <c r="H23" s="171"/>
      <c r="I23" s="39"/>
      <c r="J23" s="170" t="s">
        <v>40</v>
      </c>
      <c r="K23" s="171"/>
      <c r="L23" s="171"/>
      <c r="M23" s="171"/>
      <c r="N23" s="171"/>
      <c r="O23" s="172"/>
      <c r="Q23" s="170" t="s">
        <v>39</v>
      </c>
      <c r="R23" s="171"/>
      <c r="S23" s="171"/>
      <c r="T23" s="171"/>
      <c r="U23" s="171"/>
      <c r="V23" s="172"/>
    </row>
    <row r="24" spans="1:22" x14ac:dyDescent="0.25">
      <c r="B24" s="27"/>
      <c r="C24" s="24" t="s">
        <v>69</v>
      </c>
      <c r="D24" s="25" t="s">
        <v>33</v>
      </c>
      <c r="E24" s="25" t="s">
        <v>34</v>
      </c>
      <c r="F24" s="25" t="s">
        <v>37</v>
      </c>
      <c r="G24" s="25" t="s">
        <v>38</v>
      </c>
      <c r="H24" s="25" t="s">
        <v>70</v>
      </c>
      <c r="I24" s="15"/>
      <c r="J24" s="24" t="s">
        <v>69</v>
      </c>
      <c r="K24" s="25" t="s">
        <v>33</v>
      </c>
      <c r="L24" s="25" t="s">
        <v>34</v>
      </c>
      <c r="M24" s="25" t="s">
        <v>37</v>
      </c>
      <c r="N24" s="25" t="s">
        <v>38</v>
      </c>
      <c r="O24" s="26" t="s">
        <v>70</v>
      </c>
      <c r="Q24" s="24" t="s">
        <v>69</v>
      </c>
      <c r="R24" s="25" t="s">
        <v>33</v>
      </c>
      <c r="S24" s="25" t="s">
        <v>34</v>
      </c>
      <c r="T24" s="25" t="s">
        <v>37</v>
      </c>
      <c r="U24" s="25" t="s">
        <v>38</v>
      </c>
      <c r="V24" s="26" t="s">
        <v>70</v>
      </c>
    </row>
    <row r="25" spans="1:22" x14ac:dyDescent="0.25">
      <c r="B25" s="28" t="s">
        <v>62</v>
      </c>
      <c r="C25" s="14">
        <f>B13</f>
        <v>355</v>
      </c>
      <c r="D25" s="15">
        <f>C13</f>
        <v>317</v>
      </c>
      <c r="E25" s="16">
        <f>AVERAGE(C25:D25)</f>
        <v>336</v>
      </c>
      <c r="F25" s="16">
        <f>STDEV(C25:D25)</f>
        <v>26.870057685088806</v>
      </c>
      <c r="G25" s="17">
        <f>F25/E25*100</f>
        <v>7.9970409777050016</v>
      </c>
      <c r="H25" s="162">
        <f>E25/$E$40</f>
        <v>1.411764705882353</v>
      </c>
      <c r="J25" s="14">
        <f>D13</f>
        <v>334</v>
      </c>
      <c r="K25" s="14">
        <f>E13</f>
        <v>225</v>
      </c>
      <c r="L25" s="16">
        <f>AVERAGE(J25:K25)</f>
        <v>279.5</v>
      </c>
      <c r="M25" s="16">
        <f>STDEV(J25:K25)</f>
        <v>77.074639149333677</v>
      </c>
      <c r="N25" s="17">
        <f>M25/L25*100</f>
        <v>27.575899516756238</v>
      </c>
      <c r="O25" s="162">
        <f>L25/$E$40</f>
        <v>1.1743697478991597</v>
      </c>
      <c r="Q25" s="14">
        <f>F13</f>
        <v>177</v>
      </c>
      <c r="R25" s="14">
        <f>G13</f>
        <v>367</v>
      </c>
      <c r="S25" s="16">
        <f>AVERAGE(Q25:R25)</f>
        <v>272</v>
      </c>
      <c r="T25" s="16">
        <f>STDEV(Q25:R25)</f>
        <v>134.35028842544403</v>
      </c>
      <c r="U25" s="17">
        <f>T25/S25*100</f>
        <v>49.393488391707365</v>
      </c>
      <c r="V25" s="162">
        <f>S25/$E$40</f>
        <v>1.1428571428571428</v>
      </c>
    </row>
    <row r="26" spans="1:22" x14ac:dyDescent="0.25">
      <c r="B26" s="28" t="s">
        <v>63</v>
      </c>
      <c r="C26" s="14">
        <f t="shared" ref="C26:D31" si="0">B14</f>
        <v>322</v>
      </c>
      <c r="D26" s="15">
        <f t="shared" si="0"/>
        <v>447</v>
      </c>
      <c r="E26" s="16">
        <f t="shared" ref="E26:E41" si="1">AVERAGE(C26:D26)</f>
        <v>384.5</v>
      </c>
      <c r="F26" s="16">
        <f t="shared" ref="F26:F41" si="2">STDEV(C26:D26)</f>
        <v>88.388347648318444</v>
      </c>
      <c r="G26" s="17">
        <f t="shared" ref="G26:G41" si="3">F26/E26*100</f>
        <v>22.987866748587372</v>
      </c>
      <c r="H26" s="162">
        <f t="shared" ref="H26:H41" si="4">E26/$E$40</f>
        <v>1.615546218487395</v>
      </c>
      <c r="J26" s="14">
        <f t="shared" ref="J26:K32" si="5">D14</f>
        <v>312</v>
      </c>
      <c r="K26" s="14">
        <f t="shared" si="5"/>
        <v>301</v>
      </c>
      <c r="L26" s="16">
        <f t="shared" ref="L26:L39" si="6">AVERAGE(J26:K26)</f>
        <v>306.5</v>
      </c>
      <c r="M26" s="16">
        <f t="shared" ref="M26:M39" si="7">STDEV(J26:K26)</f>
        <v>7.7781745930520225</v>
      </c>
      <c r="N26" s="17">
        <f t="shared" ref="N26:N39" si="8">M26/L26*100</f>
        <v>2.5377404871295344</v>
      </c>
      <c r="O26" s="162">
        <f t="shared" ref="O26:O39" si="9">L26/$E$40</f>
        <v>1.2878151260504203</v>
      </c>
      <c r="Q26" s="14">
        <f t="shared" ref="Q26:R31" si="10">F14</f>
        <v>198</v>
      </c>
      <c r="R26" s="14">
        <f t="shared" si="10"/>
        <v>203</v>
      </c>
      <c r="S26" s="16">
        <f t="shared" ref="S26:S39" si="11">AVERAGE(Q26:R26)</f>
        <v>200.5</v>
      </c>
      <c r="T26" s="16">
        <f t="shared" ref="T26:T39" si="12">STDEV(Q26:R26)</f>
        <v>3.5355339059327378</v>
      </c>
      <c r="U26" s="17">
        <f t="shared" ref="U26:U39" si="13">T26/S26*100</f>
        <v>1.7633585565749317</v>
      </c>
      <c r="V26" s="162">
        <f t="shared" ref="V26:V39" si="14">S26/$E$40</f>
        <v>0.84243697478991597</v>
      </c>
    </row>
    <row r="27" spans="1:22" x14ac:dyDescent="0.25">
      <c r="B27" s="28" t="s">
        <v>64</v>
      </c>
      <c r="C27" s="14">
        <f t="shared" si="0"/>
        <v>269</v>
      </c>
      <c r="D27" s="15">
        <f t="shared" si="0"/>
        <v>364</v>
      </c>
      <c r="E27" s="16">
        <f t="shared" si="1"/>
        <v>316.5</v>
      </c>
      <c r="F27" s="16">
        <f t="shared" si="2"/>
        <v>67.175144212722017</v>
      </c>
      <c r="G27" s="17">
        <f t="shared" si="3"/>
        <v>21.224374158837918</v>
      </c>
      <c r="H27" s="162">
        <f t="shared" si="4"/>
        <v>1.3298319327731092</v>
      </c>
      <c r="J27" s="14">
        <f t="shared" si="5"/>
        <v>762</v>
      </c>
      <c r="K27" s="14">
        <f t="shared" si="5"/>
        <v>539</v>
      </c>
      <c r="L27" s="16">
        <f t="shared" si="6"/>
        <v>650.5</v>
      </c>
      <c r="M27" s="16">
        <f t="shared" si="7"/>
        <v>157.68481220460009</v>
      </c>
      <c r="N27" s="17">
        <f t="shared" si="8"/>
        <v>24.240555296633374</v>
      </c>
      <c r="O27" s="162">
        <f t="shared" si="9"/>
        <v>2.7331932773109244</v>
      </c>
      <c r="Q27" s="14">
        <f t="shared" si="10"/>
        <v>436</v>
      </c>
      <c r="R27" s="14">
        <f t="shared" si="10"/>
        <v>385</v>
      </c>
      <c r="S27" s="16">
        <f t="shared" si="11"/>
        <v>410.5</v>
      </c>
      <c r="T27" s="16">
        <f t="shared" si="12"/>
        <v>36.062445840513924</v>
      </c>
      <c r="U27" s="17">
        <f t="shared" si="13"/>
        <v>8.7850050768608821</v>
      </c>
      <c r="V27" s="162">
        <f t="shared" si="14"/>
        <v>1.7247899159663866</v>
      </c>
    </row>
    <row r="28" spans="1:22" x14ac:dyDescent="0.25">
      <c r="B28" s="28" t="s">
        <v>65</v>
      </c>
      <c r="C28" s="14">
        <f t="shared" si="0"/>
        <v>484</v>
      </c>
      <c r="D28" s="15">
        <f t="shared" si="0"/>
        <v>550</v>
      </c>
      <c r="E28" s="16">
        <f t="shared" si="1"/>
        <v>517</v>
      </c>
      <c r="F28" s="16">
        <f t="shared" si="2"/>
        <v>46.669047558312137</v>
      </c>
      <c r="G28" s="17">
        <f t="shared" si="3"/>
        <v>9.0268950789772031</v>
      </c>
      <c r="H28" s="162">
        <f t="shared" si="4"/>
        <v>2.172268907563025</v>
      </c>
      <c r="J28" s="14">
        <f t="shared" si="5"/>
        <v>426</v>
      </c>
      <c r="K28" s="14">
        <f t="shared" si="5"/>
        <v>419</v>
      </c>
      <c r="L28" s="16">
        <f t="shared" si="6"/>
        <v>422.5</v>
      </c>
      <c r="M28" s="16">
        <f t="shared" si="7"/>
        <v>4.9497474683058327</v>
      </c>
      <c r="N28" s="17">
        <f t="shared" si="8"/>
        <v>1.1715378623209072</v>
      </c>
      <c r="O28" s="162">
        <f t="shared" si="9"/>
        <v>1.7752100840336134</v>
      </c>
      <c r="Q28" s="14">
        <f t="shared" si="10"/>
        <v>489</v>
      </c>
      <c r="R28" s="14">
        <f t="shared" si="10"/>
        <v>475</v>
      </c>
      <c r="S28" s="16">
        <f t="shared" si="11"/>
        <v>482</v>
      </c>
      <c r="T28" s="16">
        <f t="shared" si="12"/>
        <v>9.8994949366116654</v>
      </c>
      <c r="U28" s="17">
        <f t="shared" si="13"/>
        <v>2.0538371237783539</v>
      </c>
      <c r="V28" s="162">
        <f t="shared" si="14"/>
        <v>2.0252100840336134</v>
      </c>
    </row>
    <row r="29" spans="1:22" x14ac:dyDescent="0.25">
      <c r="B29" s="28" t="s">
        <v>66</v>
      </c>
      <c r="C29" s="14">
        <f t="shared" si="0"/>
        <v>398</v>
      </c>
      <c r="D29" s="15">
        <f t="shared" si="0"/>
        <v>878</v>
      </c>
      <c r="E29" s="16">
        <f t="shared" si="1"/>
        <v>638</v>
      </c>
      <c r="F29" s="16">
        <f t="shared" si="2"/>
        <v>339.41125496954282</v>
      </c>
      <c r="G29" s="17">
        <f t="shared" si="3"/>
        <v>53.199256264818629</v>
      </c>
      <c r="H29" s="162">
        <f t="shared" si="4"/>
        <v>2.6806722689075628</v>
      </c>
      <c r="J29" s="14">
        <f t="shared" si="5"/>
        <v>344</v>
      </c>
      <c r="K29" s="14">
        <f t="shared" si="5"/>
        <v>330</v>
      </c>
      <c r="L29" s="16">
        <f t="shared" si="6"/>
        <v>337</v>
      </c>
      <c r="M29" s="16">
        <f t="shared" si="7"/>
        <v>9.8994949366116654</v>
      </c>
      <c r="N29" s="17">
        <f t="shared" si="8"/>
        <v>2.9375355894990105</v>
      </c>
      <c r="O29" s="162">
        <f t="shared" si="9"/>
        <v>1.4159663865546219</v>
      </c>
      <c r="Q29" s="14">
        <f t="shared" si="10"/>
        <v>258</v>
      </c>
      <c r="R29" s="14">
        <f t="shared" si="10"/>
        <v>240</v>
      </c>
      <c r="S29" s="16">
        <f t="shared" si="11"/>
        <v>249</v>
      </c>
      <c r="T29" s="16">
        <f t="shared" si="12"/>
        <v>12.727922061357855</v>
      </c>
      <c r="U29" s="17">
        <f t="shared" si="13"/>
        <v>5.1116152856858861</v>
      </c>
      <c r="V29" s="162">
        <f t="shared" si="14"/>
        <v>1.046218487394958</v>
      </c>
    </row>
    <row r="30" spans="1:22" x14ac:dyDescent="0.25">
      <c r="B30" s="28" t="s">
        <v>67</v>
      </c>
      <c r="C30" s="14">
        <f t="shared" si="0"/>
        <v>777</v>
      </c>
      <c r="D30" s="15">
        <f t="shared" si="0"/>
        <v>682</v>
      </c>
      <c r="E30" s="16">
        <f t="shared" si="1"/>
        <v>729.5</v>
      </c>
      <c r="F30" s="16">
        <f t="shared" si="2"/>
        <v>67.175144212722017</v>
      </c>
      <c r="G30" s="17">
        <f t="shared" si="3"/>
        <v>9.2083816604142577</v>
      </c>
      <c r="H30" s="162">
        <f t="shared" si="4"/>
        <v>3.0651260504201683</v>
      </c>
      <c r="J30" s="14">
        <f t="shared" si="5"/>
        <v>578</v>
      </c>
      <c r="K30" s="14">
        <f t="shared" si="5"/>
        <v>589</v>
      </c>
      <c r="L30" s="16">
        <f t="shared" si="6"/>
        <v>583.5</v>
      </c>
      <c r="M30" s="16">
        <f t="shared" si="7"/>
        <v>7.7781745930520225</v>
      </c>
      <c r="N30" s="17">
        <f t="shared" si="8"/>
        <v>1.3330204958101153</v>
      </c>
      <c r="O30" s="162">
        <f t="shared" si="9"/>
        <v>2.4516806722689077</v>
      </c>
      <c r="Q30" s="14">
        <f t="shared" si="10"/>
        <v>461</v>
      </c>
      <c r="R30" s="14">
        <f t="shared" si="10"/>
        <v>496</v>
      </c>
      <c r="S30" s="16">
        <f t="shared" si="11"/>
        <v>478.5</v>
      </c>
      <c r="T30" s="16">
        <f t="shared" si="12"/>
        <v>24.748737341529164</v>
      </c>
      <c r="U30" s="17">
        <f t="shared" si="13"/>
        <v>5.1721499146351446</v>
      </c>
      <c r="V30" s="162">
        <f t="shared" si="14"/>
        <v>2.0105042016806722</v>
      </c>
    </row>
    <row r="31" spans="1:22" x14ac:dyDescent="0.25">
      <c r="B31" s="28" t="s">
        <v>68</v>
      </c>
      <c r="C31" s="14">
        <f t="shared" si="0"/>
        <v>749</v>
      </c>
      <c r="D31" s="15">
        <f t="shared" si="0"/>
        <v>884</v>
      </c>
      <c r="E31" s="16">
        <f t="shared" si="1"/>
        <v>816.5</v>
      </c>
      <c r="F31" s="16">
        <f t="shared" si="2"/>
        <v>95.459415460183919</v>
      </c>
      <c r="G31" s="17">
        <f t="shared" si="3"/>
        <v>11.691293993898826</v>
      </c>
      <c r="H31" s="162">
        <f t="shared" si="4"/>
        <v>3.4306722689075628</v>
      </c>
      <c r="J31" s="14">
        <f t="shared" si="5"/>
        <v>549</v>
      </c>
      <c r="K31" s="14">
        <f t="shared" si="5"/>
        <v>440</v>
      </c>
      <c r="L31" s="16">
        <f t="shared" si="6"/>
        <v>494.5</v>
      </c>
      <c r="M31" s="16">
        <f t="shared" si="7"/>
        <v>77.074639149333677</v>
      </c>
      <c r="N31" s="17">
        <f t="shared" si="8"/>
        <v>15.586377987731783</v>
      </c>
      <c r="O31" s="162">
        <f t="shared" si="9"/>
        <v>2.077731092436975</v>
      </c>
      <c r="Q31" s="14">
        <f t="shared" si="10"/>
        <v>334</v>
      </c>
      <c r="R31" s="14">
        <f t="shared" si="10"/>
        <v>331</v>
      </c>
      <c r="S31" s="16">
        <f t="shared" si="11"/>
        <v>332.5</v>
      </c>
      <c r="T31" s="16">
        <f t="shared" si="12"/>
        <v>2.1213203435596424</v>
      </c>
      <c r="U31" s="17">
        <f t="shared" si="13"/>
        <v>0.63799108076981725</v>
      </c>
      <c r="V31" s="162">
        <f t="shared" si="14"/>
        <v>1.3970588235294117</v>
      </c>
    </row>
    <row r="32" spans="1:22" x14ac:dyDescent="0.25">
      <c r="B32" s="28" t="s">
        <v>74</v>
      </c>
      <c r="C32" s="14">
        <f>B20</f>
        <v>849</v>
      </c>
      <c r="D32" s="15">
        <f>C20</f>
        <v>669</v>
      </c>
      <c r="E32" s="16">
        <f t="shared" si="1"/>
        <v>759</v>
      </c>
      <c r="F32" s="16">
        <f t="shared" si="2"/>
        <v>127.27922061357856</v>
      </c>
      <c r="G32" s="17">
        <f t="shared" si="3"/>
        <v>16.769330779127607</v>
      </c>
      <c r="H32" s="162">
        <f t="shared" si="4"/>
        <v>3.1890756302521011</v>
      </c>
      <c r="J32" s="14">
        <f t="shared" si="5"/>
        <v>726</v>
      </c>
      <c r="K32" s="14">
        <f t="shared" si="5"/>
        <v>544</v>
      </c>
      <c r="L32" s="16">
        <f t="shared" si="6"/>
        <v>635</v>
      </c>
      <c r="M32" s="16">
        <f t="shared" si="7"/>
        <v>128.69343417595164</v>
      </c>
      <c r="N32" s="17">
        <f t="shared" si="8"/>
        <v>20.266682547393959</v>
      </c>
      <c r="O32" s="162">
        <f t="shared" si="9"/>
        <v>2.6680672268907561</v>
      </c>
      <c r="Q32" s="14">
        <f>F20</f>
        <v>332</v>
      </c>
      <c r="R32" s="14">
        <f>G20</f>
        <v>445</v>
      </c>
      <c r="S32" s="16">
        <f t="shared" si="11"/>
        <v>388.5</v>
      </c>
      <c r="T32" s="16">
        <f t="shared" si="12"/>
        <v>79.903066274079876</v>
      </c>
      <c r="U32" s="17">
        <f t="shared" si="13"/>
        <v>20.567069826017985</v>
      </c>
      <c r="V32" s="162">
        <f t="shared" si="14"/>
        <v>1.6323529411764706</v>
      </c>
    </row>
    <row r="33" spans="2:22" x14ac:dyDescent="0.25">
      <c r="B33" s="28" t="s">
        <v>75</v>
      </c>
      <c r="C33" s="14">
        <f>H13</f>
        <v>3118</v>
      </c>
      <c r="D33" s="15">
        <f>I13</f>
        <v>4535</v>
      </c>
      <c r="E33" s="16">
        <f t="shared" si="1"/>
        <v>3826.5</v>
      </c>
      <c r="F33" s="16">
        <f t="shared" si="2"/>
        <v>1001.9703089413379</v>
      </c>
      <c r="G33" s="17">
        <f t="shared" si="3"/>
        <v>26.185033553935394</v>
      </c>
      <c r="H33" s="173">
        <f t="shared" si="4"/>
        <v>16.077731092436974</v>
      </c>
      <c r="J33" s="14">
        <f>J13</f>
        <v>364</v>
      </c>
      <c r="K33" s="14">
        <f>K13</f>
        <v>428</v>
      </c>
      <c r="L33" s="16">
        <f t="shared" si="6"/>
        <v>396</v>
      </c>
      <c r="M33" s="16">
        <f t="shared" si="7"/>
        <v>45.254833995939045</v>
      </c>
      <c r="N33" s="17">
        <f t="shared" si="8"/>
        <v>11.42798838281289</v>
      </c>
      <c r="O33" s="162">
        <f t="shared" si="9"/>
        <v>1.6638655462184875</v>
      </c>
      <c r="Q33" s="14">
        <f>L13</f>
        <v>358</v>
      </c>
      <c r="R33" s="14">
        <f>M13</f>
        <v>322</v>
      </c>
      <c r="S33" s="16">
        <f t="shared" si="11"/>
        <v>340</v>
      </c>
      <c r="T33" s="16">
        <f t="shared" si="12"/>
        <v>25.45584412271571</v>
      </c>
      <c r="U33" s="17">
        <f t="shared" si="13"/>
        <v>7.4870129772693268</v>
      </c>
      <c r="V33" s="162">
        <f t="shared" si="14"/>
        <v>1.4285714285714286</v>
      </c>
    </row>
    <row r="34" spans="2:22" x14ac:dyDescent="0.25">
      <c r="B34" s="28" t="s">
        <v>76</v>
      </c>
      <c r="C34" s="14">
        <f t="shared" ref="C34:D40" si="15">H14</f>
        <v>407</v>
      </c>
      <c r="D34" s="15">
        <f t="shared" si="15"/>
        <v>444</v>
      </c>
      <c r="E34" s="16">
        <f t="shared" si="1"/>
        <v>425.5</v>
      </c>
      <c r="F34" s="16">
        <f t="shared" si="2"/>
        <v>26.16295090390226</v>
      </c>
      <c r="G34" s="17">
        <f t="shared" si="3"/>
        <v>6.1487546190134568</v>
      </c>
      <c r="H34" s="162">
        <f t="shared" si="4"/>
        <v>1.7878151260504203</v>
      </c>
      <c r="J34" s="14">
        <f t="shared" ref="J34:K39" si="16">J14</f>
        <v>561</v>
      </c>
      <c r="K34" s="14">
        <f t="shared" si="16"/>
        <v>385</v>
      </c>
      <c r="L34" s="16">
        <f t="shared" si="6"/>
        <v>473</v>
      </c>
      <c r="M34" s="16">
        <f t="shared" si="7"/>
        <v>124.45079348883236</v>
      </c>
      <c r="N34" s="17">
        <f t="shared" si="8"/>
        <v>26.310949997638978</v>
      </c>
      <c r="O34" s="162">
        <f t="shared" si="9"/>
        <v>1.9873949579831933</v>
      </c>
      <c r="Q34" s="14">
        <f t="shared" ref="Q34:R39" si="17">L14</f>
        <v>194</v>
      </c>
      <c r="R34" s="14">
        <f t="shared" si="17"/>
        <v>298</v>
      </c>
      <c r="S34" s="16">
        <f t="shared" si="11"/>
        <v>246</v>
      </c>
      <c r="T34" s="16">
        <f t="shared" si="12"/>
        <v>73.53910524340094</v>
      </c>
      <c r="U34" s="17">
        <f t="shared" si="13"/>
        <v>29.89394522089469</v>
      </c>
      <c r="V34" s="162">
        <f t="shared" si="14"/>
        <v>1.0336134453781514</v>
      </c>
    </row>
    <row r="35" spans="2:22" x14ac:dyDescent="0.25">
      <c r="B35" s="28" t="s">
        <v>77</v>
      </c>
      <c r="C35" s="14">
        <f t="shared" si="15"/>
        <v>592</v>
      </c>
      <c r="D35" s="15">
        <f t="shared" si="15"/>
        <v>547</v>
      </c>
      <c r="E35" s="16">
        <f t="shared" si="1"/>
        <v>569.5</v>
      </c>
      <c r="F35" s="16">
        <f t="shared" si="2"/>
        <v>31.81980515339464</v>
      </c>
      <c r="G35" s="17">
        <f t="shared" si="3"/>
        <v>5.5873231173651696</v>
      </c>
      <c r="H35" s="162">
        <f t="shared" si="4"/>
        <v>2.3928571428571428</v>
      </c>
      <c r="J35" s="14">
        <f t="shared" si="16"/>
        <v>477</v>
      </c>
      <c r="K35" s="14">
        <f t="shared" si="16"/>
        <v>427</v>
      </c>
      <c r="L35" s="16">
        <f t="shared" si="6"/>
        <v>452</v>
      </c>
      <c r="M35" s="16">
        <f t="shared" si="7"/>
        <v>35.355339059327378</v>
      </c>
      <c r="N35" s="17">
        <f t="shared" si="8"/>
        <v>7.8219776679927824</v>
      </c>
      <c r="O35" s="162">
        <f t="shared" si="9"/>
        <v>1.8991596638655461</v>
      </c>
      <c r="Q35" s="14">
        <f t="shared" si="17"/>
        <v>300</v>
      </c>
      <c r="R35" s="14">
        <f t="shared" si="17"/>
        <v>338</v>
      </c>
      <c r="S35" s="16">
        <f t="shared" si="11"/>
        <v>319</v>
      </c>
      <c r="T35" s="16">
        <f t="shared" si="12"/>
        <v>26.870057685088806</v>
      </c>
      <c r="U35" s="17">
        <f t="shared" si="13"/>
        <v>8.4232155752629492</v>
      </c>
      <c r="V35" s="162">
        <f t="shared" si="14"/>
        <v>1.3403361344537814</v>
      </c>
    </row>
    <row r="36" spans="2:22" x14ac:dyDescent="0.25">
      <c r="B36" s="28" t="s">
        <v>78</v>
      </c>
      <c r="C36" s="14">
        <f t="shared" si="15"/>
        <v>614</v>
      </c>
      <c r="D36" s="15">
        <f t="shared" si="15"/>
        <v>311</v>
      </c>
      <c r="E36" s="16">
        <f t="shared" si="1"/>
        <v>462.5</v>
      </c>
      <c r="F36" s="16">
        <f t="shared" si="2"/>
        <v>214.2533546995239</v>
      </c>
      <c r="G36" s="17">
        <f t="shared" si="3"/>
        <v>46.325049664761927</v>
      </c>
      <c r="H36" s="162">
        <f t="shared" si="4"/>
        <v>1.9432773109243697</v>
      </c>
      <c r="J36" s="14">
        <f t="shared" si="16"/>
        <v>274</v>
      </c>
      <c r="K36" s="14">
        <f t="shared" si="16"/>
        <v>328</v>
      </c>
      <c r="L36" s="16">
        <f t="shared" si="6"/>
        <v>301</v>
      </c>
      <c r="M36" s="16">
        <f t="shared" si="7"/>
        <v>38.183766184073569</v>
      </c>
      <c r="N36" s="17">
        <f t="shared" si="8"/>
        <v>12.685636606004508</v>
      </c>
      <c r="O36" s="162">
        <f t="shared" si="9"/>
        <v>1.2647058823529411</v>
      </c>
      <c r="Q36" s="14">
        <f t="shared" si="17"/>
        <v>256</v>
      </c>
      <c r="R36" s="14">
        <f t="shared" si="17"/>
        <v>445</v>
      </c>
      <c r="S36" s="16">
        <f t="shared" si="11"/>
        <v>350.5</v>
      </c>
      <c r="T36" s="16">
        <f t="shared" si="12"/>
        <v>133.64318164425748</v>
      </c>
      <c r="U36" s="17">
        <f t="shared" si="13"/>
        <v>38.12929576155706</v>
      </c>
      <c r="V36" s="162">
        <f t="shared" si="14"/>
        <v>1.4726890756302522</v>
      </c>
    </row>
    <row r="37" spans="2:22" x14ac:dyDescent="0.25">
      <c r="B37" s="28" t="s">
        <v>79</v>
      </c>
      <c r="C37" s="14">
        <f t="shared" si="15"/>
        <v>1335</v>
      </c>
      <c r="D37" s="15">
        <f t="shared" si="15"/>
        <v>1475</v>
      </c>
      <c r="E37" s="16">
        <f t="shared" si="1"/>
        <v>1405</v>
      </c>
      <c r="F37" s="16">
        <f t="shared" si="2"/>
        <v>98.994949366116657</v>
      </c>
      <c r="G37" s="17">
        <f t="shared" si="3"/>
        <v>7.045903869474496</v>
      </c>
      <c r="H37" s="173">
        <f t="shared" si="4"/>
        <v>5.9033613445378155</v>
      </c>
      <c r="J37" s="14">
        <f t="shared" si="16"/>
        <v>532</v>
      </c>
      <c r="K37" s="14">
        <f t="shared" si="16"/>
        <v>795</v>
      </c>
      <c r="L37" s="16">
        <f t="shared" si="6"/>
        <v>663.5</v>
      </c>
      <c r="M37" s="16">
        <f t="shared" si="7"/>
        <v>185.96908345206199</v>
      </c>
      <c r="N37" s="17">
        <f t="shared" si="8"/>
        <v>28.028497882752372</v>
      </c>
      <c r="O37" s="162">
        <f t="shared" si="9"/>
        <v>2.78781512605042</v>
      </c>
      <c r="Q37" s="14">
        <f t="shared" si="17"/>
        <v>370</v>
      </c>
      <c r="R37" s="14">
        <f t="shared" si="17"/>
        <v>259</v>
      </c>
      <c r="S37" s="16">
        <f t="shared" si="11"/>
        <v>314.5</v>
      </c>
      <c r="T37" s="16">
        <f t="shared" si="12"/>
        <v>78.48885271170677</v>
      </c>
      <c r="U37" s="17">
        <f t="shared" si="13"/>
        <v>24.956709924231088</v>
      </c>
      <c r="V37" s="162">
        <f t="shared" si="14"/>
        <v>1.3214285714285714</v>
      </c>
    </row>
    <row r="38" spans="2:22" x14ac:dyDescent="0.25">
      <c r="B38" s="28" t="s">
        <v>80</v>
      </c>
      <c r="C38" s="14">
        <f t="shared" si="15"/>
        <v>818</v>
      </c>
      <c r="D38" s="15">
        <f t="shared" si="15"/>
        <v>651</v>
      </c>
      <c r="E38" s="16">
        <f t="shared" si="1"/>
        <v>734.5</v>
      </c>
      <c r="F38" s="16">
        <f t="shared" si="2"/>
        <v>118.08683245815344</v>
      </c>
      <c r="G38" s="17">
        <f t="shared" si="3"/>
        <v>16.077172560674395</v>
      </c>
      <c r="H38" s="173">
        <f t="shared" si="4"/>
        <v>3.0861344537815127</v>
      </c>
      <c r="J38" s="14">
        <f t="shared" si="16"/>
        <v>457</v>
      </c>
      <c r="K38" s="14">
        <f t="shared" si="16"/>
        <v>441</v>
      </c>
      <c r="L38" s="16">
        <f t="shared" si="6"/>
        <v>449</v>
      </c>
      <c r="M38" s="16">
        <f t="shared" si="7"/>
        <v>11.313708498984761</v>
      </c>
      <c r="N38" s="17">
        <f t="shared" si="8"/>
        <v>2.5197569040055146</v>
      </c>
      <c r="O38" s="162">
        <f t="shared" si="9"/>
        <v>1.8865546218487395</v>
      </c>
      <c r="Q38" s="14">
        <f t="shared" si="17"/>
        <v>413</v>
      </c>
      <c r="R38" s="14">
        <f t="shared" si="17"/>
        <v>348</v>
      </c>
      <c r="S38" s="16">
        <f t="shared" si="11"/>
        <v>380.5</v>
      </c>
      <c r="T38" s="16">
        <f t="shared" si="12"/>
        <v>45.961940777125591</v>
      </c>
      <c r="U38" s="17">
        <f t="shared" si="13"/>
        <v>12.079353686498184</v>
      </c>
      <c r="V38" s="162">
        <f t="shared" si="14"/>
        <v>1.5987394957983194</v>
      </c>
    </row>
    <row r="39" spans="2:22" x14ac:dyDescent="0.25">
      <c r="B39" s="28" t="s">
        <v>81</v>
      </c>
      <c r="C39" s="14">
        <f t="shared" si="15"/>
        <v>452</v>
      </c>
      <c r="D39" s="15">
        <f t="shared" si="15"/>
        <v>442</v>
      </c>
      <c r="E39" s="16">
        <f t="shared" si="1"/>
        <v>447</v>
      </c>
      <c r="F39" s="16">
        <f t="shared" si="2"/>
        <v>7.0710678118654755</v>
      </c>
      <c r="G39" s="17">
        <f t="shared" si="3"/>
        <v>1.5818943650705761</v>
      </c>
      <c r="H39" s="162">
        <f t="shared" si="4"/>
        <v>1.8781512605042017</v>
      </c>
      <c r="J39" s="19">
        <f t="shared" si="16"/>
        <v>336</v>
      </c>
      <c r="K39" s="19">
        <f t="shared" si="16"/>
        <v>378</v>
      </c>
      <c r="L39" s="21">
        <f t="shared" si="6"/>
        <v>357</v>
      </c>
      <c r="M39" s="21">
        <f t="shared" si="7"/>
        <v>29.698484809834994</v>
      </c>
      <c r="N39" s="22">
        <f t="shared" si="8"/>
        <v>8.3189033080770294</v>
      </c>
      <c r="O39" s="163">
        <f t="shared" si="9"/>
        <v>1.5</v>
      </c>
      <c r="Q39" s="19">
        <f t="shared" si="17"/>
        <v>281</v>
      </c>
      <c r="R39" s="19">
        <f t="shared" si="17"/>
        <v>254</v>
      </c>
      <c r="S39" s="21">
        <f t="shared" si="11"/>
        <v>267.5</v>
      </c>
      <c r="T39" s="21">
        <f t="shared" si="12"/>
        <v>19.091883092036785</v>
      </c>
      <c r="U39" s="22">
        <f t="shared" si="13"/>
        <v>7.1371525577707606</v>
      </c>
      <c r="V39" s="163">
        <f t="shared" si="14"/>
        <v>1.1239495798319328</v>
      </c>
    </row>
    <row r="40" spans="2:22" x14ac:dyDescent="0.25">
      <c r="B40" s="28" t="s">
        <v>30</v>
      </c>
      <c r="C40" s="14">
        <f t="shared" si="15"/>
        <v>266</v>
      </c>
      <c r="D40" s="15">
        <f t="shared" si="15"/>
        <v>210</v>
      </c>
      <c r="E40" s="16">
        <f t="shared" si="1"/>
        <v>238</v>
      </c>
      <c r="F40" s="16">
        <f t="shared" si="2"/>
        <v>39.597979746446661</v>
      </c>
      <c r="G40" s="17">
        <f t="shared" si="3"/>
        <v>16.637806616154059</v>
      </c>
      <c r="H40" s="162">
        <f t="shared" si="4"/>
        <v>1</v>
      </c>
    </row>
    <row r="41" spans="2:22" x14ac:dyDescent="0.25">
      <c r="B41" s="29" t="s">
        <v>31</v>
      </c>
      <c r="C41" s="19">
        <f>L20</f>
        <v>237</v>
      </c>
      <c r="D41" s="20">
        <f>M20</f>
        <v>241</v>
      </c>
      <c r="E41" s="21">
        <f t="shared" si="1"/>
        <v>239</v>
      </c>
      <c r="F41" s="21">
        <f t="shared" si="2"/>
        <v>2.8284271247461903</v>
      </c>
      <c r="G41" s="22">
        <f t="shared" si="3"/>
        <v>1.1834423116092845</v>
      </c>
      <c r="H41" s="163">
        <f t="shared" si="4"/>
        <v>1.0042016806722689</v>
      </c>
    </row>
  </sheetData>
  <mergeCells count="3">
    <mergeCell ref="B23:H23"/>
    <mergeCell ref="J23:O23"/>
    <mergeCell ref="Q23:V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3"/>
  <sheetViews>
    <sheetView topLeftCell="A12" zoomScale="90" zoomScaleNormal="90" workbookViewId="0">
      <selection activeCell="I37" sqref="I37"/>
    </sheetView>
  </sheetViews>
  <sheetFormatPr defaultRowHeight="15" x14ac:dyDescent="0.25"/>
  <cols>
    <col min="1" max="5" width="9.140625" style="41"/>
    <col min="6" max="6" width="11" style="41" customWidth="1"/>
    <col min="7" max="16384" width="9.140625" style="41"/>
  </cols>
  <sheetData>
    <row r="3" spans="1:13" x14ac:dyDescent="0.25">
      <c r="A3" s="66" t="s">
        <v>0</v>
      </c>
      <c r="B3" s="65"/>
      <c r="C3" s="65"/>
      <c r="D3" s="66" t="s">
        <v>1</v>
      </c>
      <c r="E3" s="65"/>
      <c r="F3" s="65"/>
      <c r="G3" s="65"/>
      <c r="H3" s="65"/>
      <c r="I3" s="65"/>
      <c r="J3" s="65"/>
      <c r="K3" s="66" t="s">
        <v>82</v>
      </c>
      <c r="L3" s="65"/>
      <c r="M3" s="65"/>
    </row>
    <row r="4" spans="1:13" x14ac:dyDescent="0.25">
      <c r="A4" s="66" t="s">
        <v>3</v>
      </c>
      <c r="B4" s="65"/>
      <c r="C4" s="65"/>
      <c r="D4" s="65"/>
      <c r="E4" s="65"/>
      <c r="F4" s="65"/>
      <c r="G4" s="65"/>
      <c r="H4" s="65"/>
      <c r="I4" s="66" t="s">
        <v>42</v>
      </c>
      <c r="J4" s="65"/>
      <c r="K4" s="66" t="s">
        <v>83</v>
      </c>
      <c r="L4" s="65"/>
      <c r="M4" s="65"/>
    </row>
    <row r="5" spans="1:13" x14ac:dyDescent="0.25">
      <c r="A5" s="66" t="s">
        <v>84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x14ac:dyDescent="0.25">
      <c r="A6" s="66" t="s">
        <v>45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3" x14ac:dyDescent="0.25">
      <c r="A7" s="66" t="s">
        <v>8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11" spans="1:13" x14ac:dyDescent="0.25">
      <c r="A11" s="54"/>
      <c r="B11" s="54" t="s">
        <v>9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  <row r="12" spans="1:13" x14ac:dyDescent="0.25">
      <c r="A12" s="54"/>
      <c r="B12" s="55">
        <v>1</v>
      </c>
      <c r="C12" s="55">
        <v>2</v>
      </c>
      <c r="D12" s="55">
        <v>3</v>
      </c>
      <c r="E12" s="55">
        <v>4</v>
      </c>
      <c r="F12" s="55">
        <v>5</v>
      </c>
      <c r="G12" s="55">
        <v>6</v>
      </c>
      <c r="H12" s="55">
        <v>7</v>
      </c>
      <c r="I12" s="55">
        <v>8</v>
      </c>
      <c r="J12" s="55">
        <v>9</v>
      </c>
      <c r="K12" s="55">
        <v>10</v>
      </c>
      <c r="L12" s="55">
        <v>11</v>
      </c>
      <c r="M12" s="55">
        <v>12</v>
      </c>
    </row>
    <row r="13" spans="1:13" x14ac:dyDescent="0.25">
      <c r="A13" s="55" t="s">
        <v>10</v>
      </c>
      <c r="B13" s="56">
        <v>457</v>
      </c>
      <c r="C13" s="57">
        <v>330</v>
      </c>
      <c r="D13" s="57">
        <v>234</v>
      </c>
      <c r="E13" s="57">
        <v>211</v>
      </c>
      <c r="F13" s="57">
        <v>184</v>
      </c>
      <c r="G13" s="57">
        <v>359</v>
      </c>
      <c r="H13" s="57"/>
      <c r="I13" s="57"/>
      <c r="J13" s="57"/>
      <c r="K13" s="57"/>
      <c r="L13" s="57"/>
      <c r="M13" s="58"/>
    </row>
    <row r="14" spans="1:13" x14ac:dyDescent="0.25">
      <c r="A14" s="55" t="s">
        <v>11</v>
      </c>
      <c r="B14" s="59">
        <v>282</v>
      </c>
      <c r="C14" s="60">
        <v>307</v>
      </c>
      <c r="D14" s="60">
        <v>203</v>
      </c>
      <c r="E14" s="60">
        <v>231</v>
      </c>
      <c r="F14" s="60">
        <v>187</v>
      </c>
      <c r="G14" s="60">
        <v>187</v>
      </c>
      <c r="H14" s="60"/>
      <c r="I14" s="60"/>
      <c r="J14" s="60"/>
      <c r="K14" s="60"/>
      <c r="L14" s="60"/>
      <c r="M14" s="61"/>
    </row>
    <row r="15" spans="1:13" x14ac:dyDescent="0.25">
      <c r="A15" s="55" t="s">
        <v>12</v>
      </c>
      <c r="B15" s="59">
        <v>874</v>
      </c>
      <c r="C15" s="60">
        <v>6376</v>
      </c>
      <c r="D15" s="60">
        <v>586</v>
      </c>
      <c r="E15" s="60">
        <v>623</v>
      </c>
      <c r="F15" s="60">
        <v>598</v>
      </c>
      <c r="G15" s="60">
        <v>422</v>
      </c>
      <c r="H15" s="60"/>
      <c r="I15" s="60"/>
      <c r="J15" s="60"/>
      <c r="K15" s="60"/>
      <c r="L15" s="60"/>
      <c r="M15" s="61"/>
    </row>
    <row r="16" spans="1:13" x14ac:dyDescent="0.25">
      <c r="A16" s="55" t="s">
        <v>13</v>
      </c>
      <c r="B16" s="59">
        <v>348</v>
      </c>
      <c r="C16" s="60">
        <v>435</v>
      </c>
      <c r="D16" s="60">
        <v>344</v>
      </c>
      <c r="E16" s="60">
        <v>406</v>
      </c>
      <c r="F16" s="60">
        <v>415</v>
      </c>
      <c r="G16" s="60">
        <v>213</v>
      </c>
      <c r="H16" s="60"/>
      <c r="I16" s="60"/>
      <c r="J16" s="60"/>
      <c r="K16" s="60"/>
      <c r="L16" s="60"/>
      <c r="M16" s="61"/>
    </row>
    <row r="17" spans="1:22" x14ac:dyDescent="0.25">
      <c r="A17" s="55" t="s">
        <v>14</v>
      </c>
      <c r="B17" s="59">
        <v>334</v>
      </c>
      <c r="C17" s="60">
        <v>511</v>
      </c>
      <c r="D17" s="60">
        <v>280</v>
      </c>
      <c r="E17" s="60">
        <v>286</v>
      </c>
      <c r="F17" s="60">
        <v>271</v>
      </c>
      <c r="G17" s="60">
        <v>243</v>
      </c>
      <c r="H17" s="60"/>
      <c r="I17" s="60"/>
      <c r="J17" s="60"/>
      <c r="K17" s="60"/>
      <c r="L17" s="60"/>
      <c r="M17" s="61"/>
    </row>
    <row r="18" spans="1:22" x14ac:dyDescent="0.25">
      <c r="A18" s="55" t="s">
        <v>15</v>
      </c>
      <c r="B18" s="59">
        <v>315</v>
      </c>
      <c r="C18" s="60">
        <v>363</v>
      </c>
      <c r="D18" s="60">
        <v>453</v>
      </c>
      <c r="E18" s="60">
        <v>491</v>
      </c>
      <c r="F18" s="60">
        <v>446</v>
      </c>
      <c r="G18" s="60">
        <v>473</v>
      </c>
      <c r="H18" s="60"/>
      <c r="I18" s="60"/>
      <c r="J18" s="60"/>
      <c r="K18" s="60"/>
      <c r="L18" s="60"/>
      <c r="M18" s="61"/>
    </row>
    <row r="19" spans="1:22" x14ac:dyDescent="0.25">
      <c r="A19" s="55" t="s">
        <v>16</v>
      </c>
      <c r="B19" s="5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1"/>
    </row>
    <row r="20" spans="1:22" x14ac:dyDescent="0.25">
      <c r="A20" s="55" t="s">
        <v>17</v>
      </c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3" spans="1:22" x14ac:dyDescent="0.25">
      <c r="B23" s="170" t="s">
        <v>36</v>
      </c>
      <c r="C23" s="171"/>
      <c r="D23" s="171"/>
      <c r="E23" s="171"/>
      <c r="F23" s="171"/>
      <c r="G23" s="171"/>
      <c r="H23" s="172"/>
      <c r="I23" s="39"/>
      <c r="J23" s="170" t="s">
        <v>40</v>
      </c>
      <c r="K23" s="171"/>
      <c r="L23" s="171"/>
      <c r="M23" s="171"/>
      <c r="N23" s="171"/>
      <c r="O23" s="172"/>
      <c r="Q23" s="170" t="s">
        <v>39</v>
      </c>
      <c r="R23" s="171"/>
      <c r="S23" s="171"/>
      <c r="T23" s="171"/>
      <c r="U23" s="171"/>
      <c r="V23" s="172"/>
    </row>
    <row r="24" spans="1:22" x14ac:dyDescent="0.25">
      <c r="B24" s="27"/>
      <c r="C24" s="24" t="s">
        <v>69</v>
      </c>
      <c r="D24" s="25" t="s">
        <v>33</v>
      </c>
      <c r="E24" s="25" t="s">
        <v>34</v>
      </c>
      <c r="F24" s="25" t="s">
        <v>37</v>
      </c>
      <c r="G24" s="25" t="s">
        <v>38</v>
      </c>
      <c r="H24" s="26" t="s">
        <v>70</v>
      </c>
      <c r="I24" s="15"/>
      <c r="J24" s="24" t="s">
        <v>69</v>
      </c>
      <c r="K24" s="25" t="s">
        <v>33</v>
      </c>
      <c r="L24" s="25" t="s">
        <v>34</v>
      </c>
      <c r="M24" s="25" t="s">
        <v>37</v>
      </c>
      <c r="N24" s="25" t="s">
        <v>38</v>
      </c>
      <c r="O24" s="26" t="s">
        <v>70</v>
      </c>
      <c r="Q24" s="24" t="s">
        <v>69</v>
      </c>
      <c r="R24" s="25" t="s">
        <v>33</v>
      </c>
      <c r="S24" s="25" t="s">
        <v>34</v>
      </c>
      <c r="T24" s="25" t="s">
        <v>37</v>
      </c>
      <c r="U24" s="25" t="s">
        <v>38</v>
      </c>
      <c r="V24" s="26" t="s">
        <v>70</v>
      </c>
    </row>
    <row r="25" spans="1:22" x14ac:dyDescent="0.25">
      <c r="B25" s="14" t="s">
        <v>79</v>
      </c>
      <c r="C25" s="37">
        <f>B13</f>
        <v>457</v>
      </c>
      <c r="D25" s="38">
        <f>C13</f>
        <v>330</v>
      </c>
      <c r="E25" s="53">
        <f>AVERAGE(C25:D25)</f>
        <v>393.5</v>
      </c>
      <c r="F25" s="53">
        <f>STDEV(C25:D25)</f>
        <v>89.802561210691536</v>
      </c>
      <c r="G25" s="67">
        <f>F25/E25*100</f>
        <v>22.821489507164301</v>
      </c>
      <c r="H25" s="68">
        <f t="shared" ref="H25:H31" si="0">E25/$E$30</f>
        <v>1.1607669616519174</v>
      </c>
      <c r="J25" s="14">
        <f>D13</f>
        <v>234</v>
      </c>
      <c r="K25" s="15">
        <f>E13</f>
        <v>211</v>
      </c>
      <c r="L25" s="16">
        <f>AVERAGE(J25:K25)</f>
        <v>222.5</v>
      </c>
      <c r="M25" s="16">
        <f>STDEV(J25:K25)</f>
        <v>16.263455967290593</v>
      </c>
      <c r="N25" s="17">
        <f>M25/L25*100</f>
        <v>7.3094184122654351</v>
      </c>
      <c r="O25" s="18">
        <f>L25/$E$30</f>
        <v>0.65634218289085544</v>
      </c>
      <c r="Q25" s="14">
        <f>F13</f>
        <v>184</v>
      </c>
      <c r="R25" s="15">
        <f>G13</f>
        <v>359</v>
      </c>
      <c r="S25" s="16">
        <f>AVERAGE(Q25:R25)</f>
        <v>271.5</v>
      </c>
      <c r="T25" s="16">
        <f>STDEV(Q25:R25)</f>
        <v>123.74368670764582</v>
      </c>
      <c r="U25" s="17">
        <f>T25/S25*100</f>
        <v>45.577785159353894</v>
      </c>
      <c r="V25" s="18">
        <f>S25/$E$30</f>
        <v>0.80088495575221241</v>
      </c>
    </row>
    <row r="26" spans="1:22" x14ac:dyDescent="0.25">
      <c r="B26" s="14" t="s">
        <v>80</v>
      </c>
      <c r="C26" s="14">
        <f t="shared" ref="C26:D29" si="1">B14</f>
        <v>282</v>
      </c>
      <c r="D26" s="15">
        <f t="shared" si="1"/>
        <v>307</v>
      </c>
      <c r="E26" s="16">
        <f t="shared" ref="E26:E31" si="2">AVERAGE(C26:D26)</f>
        <v>294.5</v>
      </c>
      <c r="F26" s="16">
        <f t="shared" ref="F26:F31" si="3">STDEV(C26:D26)</f>
        <v>17.677669529663689</v>
      </c>
      <c r="G26" s="17">
        <f t="shared" ref="G26:G31" si="4">F26/E26*100</f>
        <v>6.0026042545547327</v>
      </c>
      <c r="H26" s="18">
        <f t="shared" si="0"/>
        <v>0.86873156342182889</v>
      </c>
      <c r="J26" s="14">
        <f t="shared" ref="J26:K29" si="5">D14</f>
        <v>203</v>
      </c>
      <c r="K26" s="15">
        <f t="shared" si="5"/>
        <v>231</v>
      </c>
      <c r="L26" s="16">
        <f t="shared" ref="L26:L29" si="6">AVERAGE(J26:K26)</f>
        <v>217</v>
      </c>
      <c r="M26" s="16">
        <f t="shared" ref="M26:M29" si="7">STDEV(J26:K26)</f>
        <v>19.798989873223331</v>
      </c>
      <c r="N26" s="17">
        <f t="shared" ref="N26:N29" si="8">M26/L26*100</f>
        <v>9.1239584669231935</v>
      </c>
      <c r="O26" s="18">
        <f>L26/$E$30</f>
        <v>0.64011799410029502</v>
      </c>
      <c r="Q26" s="14">
        <f t="shared" ref="Q26:R29" si="9">F14</f>
        <v>187</v>
      </c>
      <c r="R26" s="15">
        <f t="shared" si="9"/>
        <v>187</v>
      </c>
      <c r="S26" s="16">
        <f t="shared" ref="S26:S29" si="10">AVERAGE(Q26:R26)</f>
        <v>187</v>
      </c>
      <c r="T26" s="16">
        <f t="shared" ref="T26:T29" si="11">STDEV(Q26:R26)</f>
        <v>0</v>
      </c>
      <c r="U26" s="17">
        <f t="shared" ref="U26:U29" si="12">T26/S26*100</f>
        <v>0</v>
      </c>
      <c r="V26" s="18">
        <f>S26/$E$30</f>
        <v>0.55162241887905605</v>
      </c>
    </row>
    <row r="27" spans="1:22" x14ac:dyDescent="0.25">
      <c r="B27" s="14" t="s">
        <v>81</v>
      </c>
      <c r="C27" s="14">
        <f t="shared" si="1"/>
        <v>874</v>
      </c>
      <c r="D27" s="69">
        <f t="shared" si="1"/>
        <v>6376</v>
      </c>
      <c r="E27" s="16">
        <v>874</v>
      </c>
      <c r="F27" s="16"/>
      <c r="G27" s="17"/>
      <c r="H27" s="18">
        <f t="shared" si="0"/>
        <v>2.5781710914454279</v>
      </c>
      <c r="J27" s="14">
        <f t="shared" si="5"/>
        <v>586</v>
      </c>
      <c r="K27" s="15">
        <f t="shared" si="5"/>
        <v>623</v>
      </c>
      <c r="L27" s="16">
        <f t="shared" si="6"/>
        <v>604.5</v>
      </c>
      <c r="M27" s="16">
        <f t="shared" si="7"/>
        <v>26.16295090390226</v>
      </c>
      <c r="N27" s="17">
        <f t="shared" si="8"/>
        <v>4.3280315804635663</v>
      </c>
      <c r="O27" s="18">
        <f>L27/$E$30</f>
        <v>1.7831858407079646</v>
      </c>
      <c r="Q27" s="14">
        <f t="shared" si="9"/>
        <v>598</v>
      </c>
      <c r="R27" s="15">
        <f t="shared" si="9"/>
        <v>422</v>
      </c>
      <c r="S27" s="16">
        <f t="shared" si="10"/>
        <v>510</v>
      </c>
      <c r="T27" s="16">
        <f t="shared" si="11"/>
        <v>124.45079348883236</v>
      </c>
      <c r="U27" s="17">
        <f t="shared" si="12"/>
        <v>24.402116370359288</v>
      </c>
      <c r="V27" s="18">
        <f>S27/$E$30</f>
        <v>1.5044247787610618</v>
      </c>
    </row>
    <row r="28" spans="1:22" x14ac:dyDescent="0.25">
      <c r="B28" s="14" t="s">
        <v>85</v>
      </c>
      <c r="C28" s="14">
        <f t="shared" si="1"/>
        <v>348</v>
      </c>
      <c r="D28" s="15">
        <f t="shared" si="1"/>
        <v>435</v>
      </c>
      <c r="E28" s="16">
        <f t="shared" si="2"/>
        <v>391.5</v>
      </c>
      <c r="F28" s="16">
        <f t="shared" si="3"/>
        <v>61.518289963229634</v>
      </c>
      <c r="G28" s="17">
        <f t="shared" si="4"/>
        <v>15.713484026367722</v>
      </c>
      <c r="H28" s="18">
        <f t="shared" si="0"/>
        <v>1.154867256637168</v>
      </c>
      <c r="J28" s="14">
        <f t="shared" si="5"/>
        <v>344</v>
      </c>
      <c r="K28" s="15">
        <f t="shared" si="5"/>
        <v>406</v>
      </c>
      <c r="L28" s="16">
        <f t="shared" si="6"/>
        <v>375</v>
      </c>
      <c r="M28" s="16">
        <f t="shared" si="7"/>
        <v>43.840620433565945</v>
      </c>
      <c r="N28" s="17">
        <f t="shared" si="8"/>
        <v>11.690832115617585</v>
      </c>
      <c r="O28" s="18">
        <f>L28/$E$30</f>
        <v>1.1061946902654867</v>
      </c>
      <c r="Q28" s="14">
        <f t="shared" si="9"/>
        <v>415</v>
      </c>
      <c r="R28" s="15">
        <f t="shared" si="9"/>
        <v>213</v>
      </c>
      <c r="S28" s="16">
        <f t="shared" si="10"/>
        <v>314</v>
      </c>
      <c r="T28" s="16">
        <f t="shared" si="11"/>
        <v>142.83556979968259</v>
      </c>
      <c r="U28" s="17">
        <f t="shared" si="12"/>
        <v>45.489034968051776</v>
      </c>
      <c r="V28" s="18">
        <f>S28/$E$30</f>
        <v>0.92625368731563418</v>
      </c>
    </row>
    <row r="29" spans="1:22" x14ac:dyDescent="0.25">
      <c r="B29" s="14" t="s">
        <v>86</v>
      </c>
      <c r="C29" s="14">
        <f t="shared" si="1"/>
        <v>334</v>
      </c>
      <c r="D29" s="15">
        <f t="shared" si="1"/>
        <v>511</v>
      </c>
      <c r="E29" s="16">
        <f t="shared" si="2"/>
        <v>422.5</v>
      </c>
      <c r="F29" s="16">
        <f t="shared" si="3"/>
        <v>125.15790027001891</v>
      </c>
      <c r="G29" s="17">
        <f t="shared" si="4"/>
        <v>29.623171661542941</v>
      </c>
      <c r="H29" s="18">
        <f t="shared" si="0"/>
        <v>1.2463126843657817</v>
      </c>
      <c r="J29" s="19">
        <f t="shared" si="5"/>
        <v>280</v>
      </c>
      <c r="K29" s="20">
        <f t="shared" si="5"/>
        <v>286</v>
      </c>
      <c r="L29" s="21">
        <f t="shared" si="6"/>
        <v>283</v>
      </c>
      <c r="M29" s="21">
        <f t="shared" si="7"/>
        <v>4.2426406871192848</v>
      </c>
      <c r="N29" s="22">
        <f t="shared" si="8"/>
        <v>1.4991663205368497</v>
      </c>
      <c r="O29" s="23">
        <f>L29/$E$30</f>
        <v>0.83480825958702065</v>
      </c>
      <c r="Q29" s="19">
        <f t="shared" si="9"/>
        <v>271</v>
      </c>
      <c r="R29" s="20">
        <f t="shared" si="9"/>
        <v>243</v>
      </c>
      <c r="S29" s="21">
        <f t="shared" si="10"/>
        <v>257</v>
      </c>
      <c r="T29" s="21">
        <f t="shared" si="11"/>
        <v>19.798989873223331</v>
      </c>
      <c r="U29" s="22">
        <f t="shared" si="12"/>
        <v>7.7038871102036302</v>
      </c>
      <c r="V29" s="23">
        <f>S29/$E$30</f>
        <v>0.75811209439528027</v>
      </c>
    </row>
    <row r="30" spans="1:22" x14ac:dyDescent="0.25">
      <c r="B30" s="14" t="s">
        <v>30</v>
      </c>
      <c r="C30" s="14">
        <f>B18</f>
        <v>315</v>
      </c>
      <c r="D30" s="15">
        <f>C18</f>
        <v>363</v>
      </c>
      <c r="E30" s="16">
        <f t="shared" si="2"/>
        <v>339</v>
      </c>
      <c r="F30" s="16">
        <f t="shared" si="3"/>
        <v>33.941125496954278</v>
      </c>
      <c r="G30" s="17">
        <f t="shared" si="4"/>
        <v>10.01213141503076</v>
      </c>
      <c r="H30" s="18">
        <f t="shared" si="0"/>
        <v>1</v>
      </c>
    </row>
    <row r="31" spans="1:22" x14ac:dyDescent="0.25">
      <c r="B31" s="19" t="s">
        <v>31</v>
      </c>
      <c r="C31" s="19">
        <f>F18</f>
        <v>446</v>
      </c>
      <c r="D31" s="20">
        <f>G18</f>
        <v>473</v>
      </c>
      <c r="E31" s="21">
        <f t="shared" si="2"/>
        <v>459.5</v>
      </c>
      <c r="F31" s="21">
        <f t="shared" si="3"/>
        <v>19.091883092036785</v>
      </c>
      <c r="G31" s="22">
        <f t="shared" si="4"/>
        <v>4.1549255913028906</v>
      </c>
      <c r="H31" s="23">
        <f t="shared" si="0"/>
        <v>1.3554572271386431</v>
      </c>
    </row>
    <row r="33" spans="3:3" x14ac:dyDescent="0.25">
      <c r="C33" s="36" t="s">
        <v>46</v>
      </c>
    </row>
  </sheetData>
  <mergeCells count="3">
    <mergeCell ref="B23:H23"/>
    <mergeCell ref="J23:O23"/>
    <mergeCell ref="Q23:V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1"/>
  <sheetViews>
    <sheetView topLeftCell="A23" zoomScale="90" zoomScaleNormal="90" workbookViewId="0">
      <selection activeCell="J45" sqref="J45"/>
    </sheetView>
  </sheetViews>
  <sheetFormatPr defaultRowHeight="15" x14ac:dyDescent="0.25"/>
  <cols>
    <col min="1" max="5" width="9.140625" style="65"/>
    <col min="6" max="6" width="11" style="65" customWidth="1"/>
    <col min="7" max="16384" width="9.140625" style="65"/>
  </cols>
  <sheetData>
    <row r="3" spans="1:13" x14ac:dyDescent="0.25">
      <c r="A3" s="71" t="s">
        <v>0</v>
      </c>
      <c r="B3" s="70"/>
      <c r="C3" s="70"/>
      <c r="D3" s="71" t="s">
        <v>1</v>
      </c>
      <c r="E3" s="70"/>
      <c r="F3" s="70"/>
      <c r="G3" s="70"/>
      <c r="H3" s="70"/>
      <c r="I3" s="70"/>
      <c r="J3" s="70"/>
      <c r="K3" s="71" t="s">
        <v>87</v>
      </c>
      <c r="L3" s="70"/>
      <c r="M3" s="70"/>
    </row>
    <row r="4" spans="1:13" x14ac:dyDescent="0.25">
      <c r="A4" s="71" t="s">
        <v>3</v>
      </c>
      <c r="B4" s="70"/>
      <c r="C4" s="70"/>
      <c r="D4" s="70"/>
      <c r="E4" s="70"/>
      <c r="F4" s="70"/>
      <c r="G4" s="70"/>
      <c r="H4" s="70"/>
      <c r="I4" s="71" t="s">
        <v>88</v>
      </c>
      <c r="J4" s="70"/>
      <c r="K4" s="71" t="s">
        <v>89</v>
      </c>
      <c r="L4" s="70"/>
      <c r="M4" s="70"/>
    </row>
    <row r="5" spans="1:13" x14ac:dyDescent="0.25">
      <c r="A5" s="71" t="s">
        <v>90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x14ac:dyDescent="0.25">
      <c r="A6" s="71" t="s">
        <v>45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x14ac:dyDescent="0.25">
      <c r="A7" s="66" t="s">
        <v>8</v>
      </c>
    </row>
    <row r="11" spans="1:13" x14ac:dyDescent="0.25">
      <c r="B11" s="65" t="s">
        <v>9</v>
      </c>
    </row>
    <row r="12" spans="1:13" x14ac:dyDescent="0.25">
      <c r="B12" s="55">
        <v>1</v>
      </c>
      <c r="C12" s="55">
        <v>2</v>
      </c>
      <c r="D12" s="55">
        <v>3</v>
      </c>
      <c r="E12" s="55">
        <v>4</v>
      </c>
      <c r="F12" s="55">
        <v>5</v>
      </c>
      <c r="G12" s="55">
        <v>6</v>
      </c>
      <c r="H12" s="55">
        <v>7</v>
      </c>
      <c r="I12" s="55">
        <v>8</v>
      </c>
      <c r="J12" s="55">
        <v>9</v>
      </c>
      <c r="K12" s="55">
        <v>10</v>
      </c>
      <c r="L12" s="55">
        <v>11</v>
      </c>
      <c r="M12" s="55">
        <v>12</v>
      </c>
    </row>
    <row r="13" spans="1:13" x14ac:dyDescent="0.25">
      <c r="A13" s="55" t="s">
        <v>10</v>
      </c>
      <c r="B13" s="72">
        <v>287</v>
      </c>
      <c r="C13" s="73">
        <v>322</v>
      </c>
      <c r="D13" s="73">
        <v>273</v>
      </c>
      <c r="E13" s="73">
        <v>243</v>
      </c>
      <c r="F13" s="73">
        <v>247</v>
      </c>
      <c r="G13" s="73">
        <v>446</v>
      </c>
      <c r="H13" s="73">
        <v>674</v>
      </c>
      <c r="I13" s="73">
        <v>606</v>
      </c>
      <c r="J13" s="73">
        <v>331</v>
      </c>
      <c r="K13" s="73">
        <v>374</v>
      </c>
      <c r="L13" s="73">
        <v>376</v>
      </c>
      <c r="M13" s="74">
        <v>546</v>
      </c>
    </row>
    <row r="14" spans="1:13" x14ac:dyDescent="0.25">
      <c r="A14" s="55" t="s">
        <v>11</v>
      </c>
      <c r="B14" s="75">
        <v>348</v>
      </c>
      <c r="C14" s="76">
        <v>551</v>
      </c>
      <c r="D14" s="76">
        <v>296</v>
      </c>
      <c r="E14" s="76">
        <v>348</v>
      </c>
      <c r="F14" s="76">
        <v>277</v>
      </c>
      <c r="G14" s="76">
        <v>242</v>
      </c>
      <c r="H14" s="76">
        <v>338</v>
      </c>
      <c r="I14" s="76">
        <v>359</v>
      </c>
      <c r="J14" s="76">
        <v>329</v>
      </c>
      <c r="K14" s="76">
        <v>368</v>
      </c>
      <c r="L14" s="76">
        <v>461</v>
      </c>
      <c r="M14" s="77">
        <v>395</v>
      </c>
    </row>
    <row r="15" spans="1:13" x14ac:dyDescent="0.25">
      <c r="A15" s="55" t="s">
        <v>12</v>
      </c>
      <c r="B15" s="75">
        <v>352</v>
      </c>
      <c r="C15" s="76">
        <v>489</v>
      </c>
      <c r="D15" s="76">
        <v>470</v>
      </c>
      <c r="E15" s="76">
        <v>503</v>
      </c>
      <c r="F15" s="76">
        <v>465</v>
      </c>
      <c r="G15" s="76">
        <v>450</v>
      </c>
      <c r="H15" s="76">
        <v>718</v>
      </c>
      <c r="I15" s="76">
        <v>696</v>
      </c>
      <c r="J15" s="76">
        <v>605</v>
      </c>
      <c r="K15" s="76">
        <v>569</v>
      </c>
      <c r="L15" s="76">
        <v>432</v>
      </c>
      <c r="M15" s="77">
        <v>425</v>
      </c>
    </row>
    <row r="16" spans="1:13" x14ac:dyDescent="0.25">
      <c r="A16" s="55" t="s">
        <v>13</v>
      </c>
      <c r="B16" s="75">
        <v>10432</v>
      </c>
      <c r="C16" s="76">
        <v>9895</v>
      </c>
      <c r="D16" s="76">
        <v>1890</v>
      </c>
      <c r="E16" s="76">
        <v>2776</v>
      </c>
      <c r="F16" s="76">
        <v>523</v>
      </c>
      <c r="G16" s="76">
        <v>314</v>
      </c>
      <c r="H16" s="76">
        <v>1015</v>
      </c>
      <c r="I16" s="76">
        <v>622</v>
      </c>
      <c r="J16" s="76">
        <v>397</v>
      </c>
      <c r="K16" s="76">
        <v>492</v>
      </c>
      <c r="L16" s="76">
        <v>335</v>
      </c>
      <c r="M16" s="77">
        <v>539</v>
      </c>
    </row>
    <row r="17" spans="1:22" x14ac:dyDescent="0.25">
      <c r="A17" s="55" t="s">
        <v>14</v>
      </c>
      <c r="B17" s="75">
        <v>371</v>
      </c>
      <c r="C17" s="76">
        <v>543</v>
      </c>
      <c r="D17" s="76">
        <v>278</v>
      </c>
      <c r="E17" s="76">
        <v>723</v>
      </c>
      <c r="F17" s="76">
        <v>339</v>
      </c>
      <c r="G17" s="76">
        <v>257</v>
      </c>
      <c r="H17" s="76">
        <v>563</v>
      </c>
      <c r="I17" s="76">
        <v>919</v>
      </c>
      <c r="J17" s="76">
        <v>388</v>
      </c>
      <c r="K17" s="76">
        <v>753</v>
      </c>
      <c r="L17" s="76">
        <v>383</v>
      </c>
      <c r="M17" s="77">
        <v>543</v>
      </c>
    </row>
    <row r="18" spans="1:22" x14ac:dyDescent="0.25">
      <c r="A18" s="55" t="s">
        <v>15</v>
      </c>
      <c r="B18" s="75">
        <v>7639</v>
      </c>
      <c r="C18" s="76">
        <v>7945</v>
      </c>
      <c r="D18" s="76">
        <v>689</v>
      </c>
      <c r="E18" s="76">
        <v>902</v>
      </c>
      <c r="F18" s="76">
        <v>526</v>
      </c>
      <c r="G18" s="76">
        <v>552</v>
      </c>
      <c r="H18" s="76">
        <v>860</v>
      </c>
      <c r="I18" s="76">
        <v>644</v>
      </c>
      <c r="J18" s="76">
        <v>526</v>
      </c>
      <c r="K18" s="76">
        <v>488</v>
      </c>
      <c r="L18" s="76">
        <v>424</v>
      </c>
      <c r="M18" s="77">
        <v>473</v>
      </c>
    </row>
    <row r="19" spans="1:22" x14ac:dyDescent="0.25">
      <c r="A19" s="55" t="s">
        <v>16</v>
      </c>
      <c r="B19" s="75">
        <v>5498</v>
      </c>
      <c r="C19" s="76">
        <v>6164</v>
      </c>
      <c r="D19" s="76">
        <v>1040</v>
      </c>
      <c r="E19" s="76">
        <v>993</v>
      </c>
      <c r="F19" s="76">
        <v>333</v>
      </c>
      <c r="G19" s="76">
        <v>406</v>
      </c>
      <c r="H19" s="76">
        <v>262</v>
      </c>
      <c r="I19" s="76">
        <v>342</v>
      </c>
      <c r="J19" s="76">
        <v>286</v>
      </c>
      <c r="K19" s="76">
        <v>284</v>
      </c>
      <c r="L19" s="76">
        <v>433</v>
      </c>
      <c r="M19" s="77">
        <v>375</v>
      </c>
    </row>
    <row r="20" spans="1:22" x14ac:dyDescent="0.25">
      <c r="A20" s="55" t="s">
        <v>17</v>
      </c>
      <c r="B20" s="78">
        <v>683</v>
      </c>
      <c r="C20" s="79">
        <v>864</v>
      </c>
      <c r="D20" s="79">
        <v>445</v>
      </c>
      <c r="E20" s="79">
        <v>538</v>
      </c>
      <c r="F20" s="79">
        <v>296</v>
      </c>
      <c r="G20" s="79">
        <v>419</v>
      </c>
      <c r="H20" s="79">
        <v>337</v>
      </c>
      <c r="I20" s="79">
        <v>579</v>
      </c>
      <c r="J20" s="79">
        <v>368</v>
      </c>
      <c r="K20" s="79">
        <v>395</v>
      </c>
      <c r="L20" s="79">
        <v>264</v>
      </c>
      <c r="M20" s="80">
        <v>587</v>
      </c>
    </row>
    <row r="23" spans="1:22" x14ac:dyDescent="0.25">
      <c r="B23" s="170" t="s">
        <v>36</v>
      </c>
      <c r="C23" s="171"/>
      <c r="D23" s="171"/>
      <c r="E23" s="171"/>
      <c r="F23" s="171"/>
      <c r="G23" s="171"/>
      <c r="H23" s="171"/>
      <c r="I23" s="39"/>
      <c r="J23" s="170" t="s">
        <v>40</v>
      </c>
      <c r="K23" s="171"/>
      <c r="L23" s="171"/>
      <c r="M23" s="171"/>
      <c r="N23" s="171"/>
      <c r="O23" s="172"/>
      <c r="Q23" s="170" t="s">
        <v>39</v>
      </c>
      <c r="R23" s="171"/>
      <c r="S23" s="171"/>
      <c r="T23" s="171"/>
      <c r="U23" s="171"/>
      <c r="V23" s="172"/>
    </row>
    <row r="24" spans="1:22" x14ac:dyDescent="0.25">
      <c r="B24" s="27"/>
      <c r="C24" s="24" t="s">
        <v>69</v>
      </c>
      <c r="D24" s="25" t="s">
        <v>33</v>
      </c>
      <c r="E24" s="25" t="s">
        <v>34</v>
      </c>
      <c r="F24" s="25" t="s">
        <v>37</v>
      </c>
      <c r="G24" s="25" t="s">
        <v>38</v>
      </c>
      <c r="H24" s="25" t="s">
        <v>70</v>
      </c>
      <c r="I24" s="15"/>
      <c r="J24" s="24" t="s">
        <v>69</v>
      </c>
      <c r="K24" s="25" t="s">
        <v>33</v>
      </c>
      <c r="L24" s="25" t="s">
        <v>34</v>
      </c>
      <c r="M24" s="25" t="s">
        <v>37</v>
      </c>
      <c r="N24" s="25" t="s">
        <v>38</v>
      </c>
      <c r="O24" s="26" t="s">
        <v>70</v>
      </c>
      <c r="Q24" s="24" t="s">
        <v>69</v>
      </c>
      <c r="R24" s="25" t="s">
        <v>33</v>
      </c>
      <c r="S24" s="25" t="s">
        <v>34</v>
      </c>
      <c r="T24" s="25" t="s">
        <v>37</v>
      </c>
      <c r="U24" s="25" t="s">
        <v>38</v>
      </c>
      <c r="V24" s="26" t="s">
        <v>70</v>
      </c>
    </row>
    <row r="25" spans="1:22" x14ac:dyDescent="0.25">
      <c r="B25" s="28" t="s">
        <v>91</v>
      </c>
      <c r="C25" s="14">
        <f>B13</f>
        <v>287</v>
      </c>
      <c r="D25" s="15">
        <f>C13</f>
        <v>322</v>
      </c>
      <c r="E25" s="16">
        <f>AVERAGE(C25:D25)</f>
        <v>304.5</v>
      </c>
      <c r="F25" s="16">
        <f>STDEV(C25:D25)</f>
        <v>24.748737341529164</v>
      </c>
      <c r="G25" s="17">
        <f>F25/E25*100</f>
        <v>8.1276641515695118</v>
      </c>
      <c r="H25" s="18">
        <f>E25/$E$40</f>
        <v>0.66484716157205237</v>
      </c>
      <c r="J25" s="14">
        <f>D13</f>
        <v>273</v>
      </c>
      <c r="K25" s="14">
        <f>E13</f>
        <v>243</v>
      </c>
      <c r="L25" s="16">
        <f>AVERAGE(J25:K25)</f>
        <v>258</v>
      </c>
      <c r="M25" s="16">
        <f>STDEV(J25:K25)</f>
        <v>21.213203435596427</v>
      </c>
      <c r="N25" s="17">
        <f>M25/L25*100</f>
        <v>8.2221718742621803</v>
      </c>
      <c r="O25" s="18">
        <f>L25/$E$40</f>
        <v>0.5633187772925764</v>
      </c>
      <c r="Q25" s="14">
        <f>F13</f>
        <v>247</v>
      </c>
      <c r="R25" s="14">
        <f>G13</f>
        <v>446</v>
      </c>
      <c r="S25" s="16">
        <f>AVERAGE(Q25:R25)</f>
        <v>346.5</v>
      </c>
      <c r="T25" s="16">
        <f>STDEV(Q25:R25)</f>
        <v>140.71424945612296</v>
      </c>
      <c r="U25" s="17">
        <f>T25/S25*100</f>
        <v>40.610173003210086</v>
      </c>
      <c r="V25" s="18">
        <f>S25/$E$40</f>
        <v>0.75655021834061131</v>
      </c>
    </row>
    <row r="26" spans="1:22" x14ac:dyDescent="0.25">
      <c r="B26" s="28" t="s">
        <v>92</v>
      </c>
      <c r="C26" s="14">
        <f t="shared" ref="C26:D31" si="0">B14</f>
        <v>348</v>
      </c>
      <c r="D26" s="15">
        <f t="shared" si="0"/>
        <v>551</v>
      </c>
      <c r="E26" s="16">
        <f t="shared" ref="E26:E41" si="1">AVERAGE(C26:D26)</f>
        <v>449.5</v>
      </c>
      <c r="F26" s="16">
        <f t="shared" ref="F26:F41" si="2">STDEV(C26:D26)</f>
        <v>143.54267658086914</v>
      </c>
      <c r="G26" s="17">
        <f t="shared" ref="G26:G41" si="3">F26/E26*100</f>
        <v>31.933854634231178</v>
      </c>
      <c r="H26" s="18">
        <f t="shared" ref="H26:H41" si="4">E26/$E$40</f>
        <v>0.98144104803493448</v>
      </c>
      <c r="J26" s="14">
        <f t="shared" ref="J26:K32" si="5">D14</f>
        <v>296</v>
      </c>
      <c r="K26" s="14">
        <f t="shared" si="5"/>
        <v>348</v>
      </c>
      <c r="L26" s="16">
        <f t="shared" ref="L26:L39" si="6">AVERAGE(J26:K26)</f>
        <v>322</v>
      </c>
      <c r="M26" s="16">
        <f t="shared" ref="M26:M39" si="7">STDEV(J26:K26)</f>
        <v>36.76955262170047</v>
      </c>
      <c r="N26" s="17">
        <f t="shared" ref="N26:N39" si="8">M26/L26*100</f>
        <v>11.419115721024991</v>
      </c>
      <c r="O26" s="18">
        <f t="shared" ref="O26:O39" si="9">L26/$E$40</f>
        <v>0.70305676855895194</v>
      </c>
      <c r="Q26" s="14">
        <f t="shared" ref="Q26:R31" si="10">F14</f>
        <v>277</v>
      </c>
      <c r="R26" s="14">
        <f t="shared" si="10"/>
        <v>242</v>
      </c>
      <c r="S26" s="16">
        <f t="shared" ref="S26:S39" si="11">AVERAGE(Q26:R26)</f>
        <v>259.5</v>
      </c>
      <c r="T26" s="16">
        <f t="shared" ref="T26:T39" si="12">STDEV(Q26:R26)</f>
        <v>24.748737341529164</v>
      </c>
      <c r="U26" s="17">
        <f t="shared" ref="U26:U39" si="13">T26/S26*100</f>
        <v>9.5370856807434166</v>
      </c>
      <c r="V26" s="18">
        <f t="shared" ref="V26:V39" si="14">S26/$E$40</f>
        <v>0.56659388646288211</v>
      </c>
    </row>
    <row r="27" spans="1:22" x14ac:dyDescent="0.25">
      <c r="B27" s="28" t="s">
        <v>93</v>
      </c>
      <c r="C27" s="14">
        <f t="shared" si="0"/>
        <v>352</v>
      </c>
      <c r="D27" s="15">
        <f t="shared" si="0"/>
        <v>489</v>
      </c>
      <c r="E27" s="16">
        <f t="shared" si="1"/>
        <v>420.5</v>
      </c>
      <c r="F27" s="16">
        <f t="shared" si="2"/>
        <v>96.873629022557012</v>
      </c>
      <c r="G27" s="17">
        <f t="shared" si="3"/>
        <v>23.037723905483237</v>
      </c>
      <c r="H27" s="18">
        <f t="shared" si="4"/>
        <v>0.91812227074235808</v>
      </c>
      <c r="J27" s="14">
        <f t="shared" si="5"/>
        <v>470</v>
      </c>
      <c r="K27" s="14">
        <f t="shared" si="5"/>
        <v>503</v>
      </c>
      <c r="L27" s="16">
        <f t="shared" si="6"/>
        <v>486.5</v>
      </c>
      <c r="M27" s="16">
        <f t="shared" si="7"/>
        <v>23.334523779156068</v>
      </c>
      <c r="N27" s="17">
        <f t="shared" si="8"/>
        <v>4.7964077654997057</v>
      </c>
      <c r="O27" s="18">
        <f t="shared" si="9"/>
        <v>1.0622270742358078</v>
      </c>
      <c r="Q27" s="14">
        <f t="shared" si="10"/>
        <v>465</v>
      </c>
      <c r="R27" s="14">
        <f t="shared" si="10"/>
        <v>450</v>
      </c>
      <c r="S27" s="16">
        <f t="shared" si="11"/>
        <v>457.5</v>
      </c>
      <c r="T27" s="16">
        <f t="shared" si="12"/>
        <v>10.606601717798213</v>
      </c>
      <c r="U27" s="17">
        <f t="shared" si="13"/>
        <v>2.3183828891362213</v>
      </c>
      <c r="V27" s="18">
        <f t="shared" si="14"/>
        <v>0.99890829694323147</v>
      </c>
    </row>
    <row r="28" spans="1:22" x14ac:dyDescent="0.25">
      <c r="B28" s="28" t="s">
        <v>94</v>
      </c>
      <c r="C28" s="14">
        <f t="shared" si="0"/>
        <v>10432</v>
      </c>
      <c r="D28" s="15">
        <f t="shared" si="0"/>
        <v>9895</v>
      </c>
      <c r="E28" s="16">
        <f t="shared" si="1"/>
        <v>10163.5</v>
      </c>
      <c r="F28" s="16">
        <f t="shared" si="2"/>
        <v>379.71634149717602</v>
      </c>
      <c r="G28" s="17">
        <f t="shared" si="3"/>
        <v>3.7360785309900724</v>
      </c>
      <c r="H28" s="18">
        <f t="shared" si="4"/>
        <v>22.191048034934497</v>
      </c>
      <c r="J28" s="14">
        <f t="shared" si="5"/>
        <v>1890</v>
      </c>
      <c r="K28" s="14">
        <f t="shared" si="5"/>
        <v>2776</v>
      </c>
      <c r="L28" s="16">
        <f t="shared" si="6"/>
        <v>2333</v>
      </c>
      <c r="M28" s="16">
        <f t="shared" si="7"/>
        <v>626.49660813128105</v>
      </c>
      <c r="N28" s="17">
        <f t="shared" si="8"/>
        <v>26.85369087575144</v>
      </c>
      <c r="O28" s="18">
        <f t="shared" si="9"/>
        <v>5.0938864628820957</v>
      </c>
      <c r="Q28" s="14">
        <f t="shared" si="10"/>
        <v>523</v>
      </c>
      <c r="R28" s="14">
        <f t="shared" si="10"/>
        <v>314</v>
      </c>
      <c r="S28" s="16">
        <f t="shared" si="11"/>
        <v>418.5</v>
      </c>
      <c r="T28" s="16">
        <f t="shared" si="12"/>
        <v>147.78531726798843</v>
      </c>
      <c r="U28" s="17">
        <f t="shared" si="13"/>
        <v>35.313098510869402</v>
      </c>
      <c r="V28" s="18">
        <f t="shared" si="14"/>
        <v>0.91375545851528384</v>
      </c>
    </row>
    <row r="29" spans="1:22" x14ac:dyDescent="0.25">
      <c r="B29" s="28" t="s">
        <v>95</v>
      </c>
      <c r="C29" s="14">
        <f t="shared" si="0"/>
        <v>371</v>
      </c>
      <c r="D29" s="15">
        <f t="shared" si="0"/>
        <v>543</v>
      </c>
      <c r="E29" s="16">
        <f t="shared" si="1"/>
        <v>457</v>
      </c>
      <c r="F29" s="16">
        <f t="shared" si="2"/>
        <v>121.62236636408618</v>
      </c>
      <c r="G29" s="17">
        <f t="shared" si="3"/>
        <v>26.613209270040738</v>
      </c>
      <c r="H29" s="18">
        <f t="shared" si="4"/>
        <v>0.99781659388646293</v>
      </c>
      <c r="J29" s="14">
        <f t="shared" si="5"/>
        <v>278</v>
      </c>
      <c r="K29" s="14">
        <f t="shared" si="5"/>
        <v>723</v>
      </c>
      <c r="L29" s="16">
        <f t="shared" si="6"/>
        <v>500.5</v>
      </c>
      <c r="M29" s="16">
        <f t="shared" si="7"/>
        <v>314.66251762801363</v>
      </c>
      <c r="N29" s="17">
        <f t="shared" si="8"/>
        <v>62.869633891711018</v>
      </c>
      <c r="O29" s="18">
        <f t="shared" si="9"/>
        <v>1.0927947598253276</v>
      </c>
      <c r="Q29" s="14">
        <f t="shared" si="10"/>
        <v>339</v>
      </c>
      <c r="R29" s="14">
        <f t="shared" si="10"/>
        <v>257</v>
      </c>
      <c r="S29" s="16">
        <f t="shared" si="11"/>
        <v>298</v>
      </c>
      <c r="T29" s="16">
        <f t="shared" si="12"/>
        <v>57.982756057296896</v>
      </c>
      <c r="U29" s="17">
        <f t="shared" si="13"/>
        <v>19.457300690368086</v>
      </c>
      <c r="V29" s="18">
        <f t="shared" si="14"/>
        <v>0.6506550218340611</v>
      </c>
    </row>
    <row r="30" spans="1:22" x14ac:dyDescent="0.25">
      <c r="B30" s="28" t="s">
        <v>96</v>
      </c>
      <c r="C30" s="14">
        <f t="shared" si="0"/>
        <v>7639</v>
      </c>
      <c r="D30" s="15">
        <f t="shared" si="0"/>
        <v>7945</v>
      </c>
      <c r="E30" s="16">
        <f t="shared" si="1"/>
        <v>7792</v>
      </c>
      <c r="F30" s="16">
        <f t="shared" si="2"/>
        <v>216.37467504308356</v>
      </c>
      <c r="G30" s="17">
        <f t="shared" si="3"/>
        <v>2.77688237991637</v>
      </c>
      <c r="H30" s="18">
        <f t="shared" si="4"/>
        <v>17.013100436681224</v>
      </c>
      <c r="J30" s="14">
        <f t="shared" si="5"/>
        <v>689</v>
      </c>
      <c r="K30" s="14">
        <f t="shared" si="5"/>
        <v>902</v>
      </c>
      <c r="L30" s="16">
        <f t="shared" si="6"/>
        <v>795.5</v>
      </c>
      <c r="M30" s="16">
        <f t="shared" si="7"/>
        <v>150.61374439273462</v>
      </c>
      <c r="N30" s="17">
        <f t="shared" si="8"/>
        <v>18.933217396949669</v>
      </c>
      <c r="O30" s="18">
        <f t="shared" si="9"/>
        <v>1.7368995633187774</v>
      </c>
      <c r="Q30" s="14">
        <f t="shared" si="10"/>
        <v>526</v>
      </c>
      <c r="R30" s="14">
        <f t="shared" si="10"/>
        <v>552</v>
      </c>
      <c r="S30" s="16">
        <f t="shared" si="11"/>
        <v>539</v>
      </c>
      <c r="T30" s="16">
        <f t="shared" si="12"/>
        <v>18.384776310850235</v>
      </c>
      <c r="U30" s="17">
        <f t="shared" si="13"/>
        <v>3.4109046958905811</v>
      </c>
      <c r="V30" s="18">
        <f t="shared" si="14"/>
        <v>1.1768558951965065</v>
      </c>
    </row>
    <row r="31" spans="1:22" x14ac:dyDescent="0.25">
      <c r="B31" s="28" t="s">
        <v>97</v>
      </c>
      <c r="C31" s="14">
        <f t="shared" si="0"/>
        <v>5498</v>
      </c>
      <c r="D31" s="15">
        <f t="shared" si="0"/>
        <v>6164</v>
      </c>
      <c r="E31" s="16">
        <f t="shared" si="1"/>
        <v>5831</v>
      </c>
      <c r="F31" s="16">
        <f t="shared" si="2"/>
        <v>470.93311627024065</v>
      </c>
      <c r="G31" s="17">
        <f t="shared" si="3"/>
        <v>8.0763696839348427</v>
      </c>
      <c r="H31" s="18">
        <f t="shared" si="4"/>
        <v>12.731441048034934</v>
      </c>
      <c r="J31" s="14">
        <f t="shared" si="5"/>
        <v>1040</v>
      </c>
      <c r="K31" s="14">
        <f t="shared" si="5"/>
        <v>993</v>
      </c>
      <c r="L31" s="16">
        <f t="shared" si="6"/>
        <v>1016.5</v>
      </c>
      <c r="M31" s="16">
        <f t="shared" si="7"/>
        <v>33.234018715767732</v>
      </c>
      <c r="N31" s="17">
        <f t="shared" si="8"/>
        <v>3.2694558500509325</v>
      </c>
      <c r="O31" s="18">
        <f t="shared" si="9"/>
        <v>2.2194323144104802</v>
      </c>
      <c r="Q31" s="14">
        <f t="shared" si="10"/>
        <v>333</v>
      </c>
      <c r="R31" s="14">
        <f t="shared" si="10"/>
        <v>406</v>
      </c>
      <c r="S31" s="16">
        <f t="shared" si="11"/>
        <v>369.5</v>
      </c>
      <c r="T31" s="16">
        <f t="shared" si="12"/>
        <v>51.618795026617967</v>
      </c>
      <c r="U31" s="17">
        <f t="shared" si="13"/>
        <v>13.969903931425701</v>
      </c>
      <c r="V31" s="18">
        <f t="shared" si="14"/>
        <v>0.80676855895196509</v>
      </c>
    </row>
    <row r="32" spans="1:22" x14ac:dyDescent="0.25">
      <c r="B32" s="28" t="s">
        <v>98</v>
      </c>
      <c r="C32" s="14">
        <f>B20</f>
        <v>683</v>
      </c>
      <c r="D32" s="15">
        <f>C20</f>
        <v>864</v>
      </c>
      <c r="E32" s="16">
        <f t="shared" si="1"/>
        <v>773.5</v>
      </c>
      <c r="F32" s="16">
        <f t="shared" si="2"/>
        <v>127.9863273947651</v>
      </c>
      <c r="G32" s="17">
        <f t="shared" si="3"/>
        <v>16.54639009628508</v>
      </c>
      <c r="H32" s="18">
        <f t="shared" si="4"/>
        <v>1.6888646288209608</v>
      </c>
      <c r="J32" s="14">
        <f t="shared" si="5"/>
        <v>445</v>
      </c>
      <c r="K32" s="14">
        <f t="shared" si="5"/>
        <v>538</v>
      </c>
      <c r="L32" s="16">
        <f t="shared" si="6"/>
        <v>491.5</v>
      </c>
      <c r="M32" s="16">
        <f t="shared" si="7"/>
        <v>65.760930650348925</v>
      </c>
      <c r="N32" s="17">
        <f t="shared" si="8"/>
        <v>13.379640010243932</v>
      </c>
      <c r="O32" s="18">
        <f t="shared" si="9"/>
        <v>1.0731441048034935</v>
      </c>
      <c r="Q32" s="14">
        <f>F20</f>
        <v>296</v>
      </c>
      <c r="R32" s="14">
        <f>G20</f>
        <v>419</v>
      </c>
      <c r="S32" s="16">
        <f t="shared" si="11"/>
        <v>357.5</v>
      </c>
      <c r="T32" s="16">
        <f t="shared" si="12"/>
        <v>86.974134085945352</v>
      </c>
      <c r="U32" s="17">
        <f t="shared" si="13"/>
        <v>24.328429114949749</v>
      </c>
      <c r="V32" s="18">
        <f t="shared" si="14"/>
        <v>0.78056768558951961</v>
      </c>
    </row>
    <row r="33" spans="2:22" x14ac:dyDescent="0.25">
      <c r="B33" s="28" t="s">
        <v>99</v>
      </c>
      <c r="C33" s="14">
        <f>H13</f>
        <v>674</v>
      </c>
      <c r="D33" s="15">
        <f>I13</f>
        <v>606</v>
      </c>
      <c r="E33" s="16">
        <f t="shared" si="1"/>
        <v>640</v>
      </c>
      <c r="F33" s="16">
        <f t="shared" si="2"/>
        <v>48.083261120685229</v>
      </c>
      <c r="G33" s="17">
        <f t="shared" si="3"/>
        <v>7.5130095501070668</v>
      </c>
      <c r="H33" s="40">
        <f t="shared" si="4"/>
        <v>1.3973799126637554</v>
      </c>
      <c r="J33" s="14">
        <f>J13</f>
        <v>331</v>
      </c>
      <c r="K33" s="14">
        <f>K13</f>
        <v>374</v>
      </c>
      <c r="L33" s="16">
        <f t="shared" si="6"/>
        <v>352.5</v>
      </c>
      <c r="M33" s="16">
        <f t="shared" si="7"/>
        <v>30.405591591021544</v>
      </c>
      <c r="N33" s="17">
        <f t="shared" si="8"/>
        <v>8.6256997421337722</v>
      </c>
      <c r="O33" s="18">
        <f t="shared" si="9"/>
        <v>0.76965065502183405</v>
      </c>
      <c r="Q33" s="14">
        <f>L13</f>
        <v>376</v>
      </c>
      <c r="R33" s="14">
        <f>M13</f>
        <v>546</v>
      </c>
      <c r="S33" s="16">
        <f t="shared" si="11"/>
        <v>461</v>
      </c>
      <c r="T33" s="16">
        <f t="shared" si="12"/>
        <v>120.20815280171308</v>
      </c>
      <c r="U33" s="17">
        <f t="shared" si="13"/>
        <v>26.075521215122144</v>
      </c>
      <c r="V33" s="18">
        <f t="shared" si="14"/>
        <v>1.0065502183406114</v>
      </c>
    </row>
    <row r="34" spans="2:22" x14ac:dyDescent="0.25">
      <c r="B34" s="28" t="s">
        <v>100</v>
      </c>
      <c r="C34" s="14">
        <f t="shared" ref="C34:D40" si="15">H14</f>
        <v>338</v>
      </c>
      <c r="D34" s="15">
        <f t="shared" si="15"/>
        <v>359</v>
      </c>
      <c r="E34" s="16">
        <f t="shared" si="1"/>
        <v>348.5</v>
      </c>
      <c r="F34" s="16">
        <f t="shared" si="2"/>
        <v>14.849242404917497</v>
      </c>
      <c r="G34" s="17">
        <f t="shared" si="3"/>
        <v>4.2609016943809177</v>
      </c>
      <c r="H34" s="18">
        <f t="shared" si="4"/>
        <v>0.76091703056768556</v>
      </c>
      <c r="J34" s="14">
        <f t="shared" ref="J34:K39" si="16">J14</f>
        <v>329</v>
      </c>
      <c r="K34" s="14">
        <f t="shared" si="16"/>
        <v>368</v>
      </c>
      <c r="L34" s="16">
        <f t="shared" si="6"/>
        <v>348.5</v>
      </c>
      <c r="M34" s="16">
        <f t="shared" si="7"/>
        <v>27.577164466275352</v>
      </c>
      <c r="N34" s="17">
        <f t="shared" si="8"/>
        <v>7.9131031467074173</v>
      </c>
      <c r="O34" s="18">
        <f t="shared" si="9"/>
        <v>0.76091703056768556</v>
      </c>
      <c r="Q34" s="14">
        <f t="shared" ref="Q34:R39" si="17">L14</f>
        <v>461</v>
      </c>
      <c r="R34" s="14">
        <f t="shared" si="17"/>
        <v>395</v>
      </c>
      <c r="S34" s="16">
        <f t="shared" si="11"/>
        <v>428</v>
      </c>
      <c r="T34" s="16">
        <f t="shared" si="12"/>
        <v>46.669047558312137</v>
      </c>
      <c r="U34" s="17">
        <f t="shared" si="13"/>
        <v>10.903983074371995</v>
      </c>
      <c r="V34" s="18">
        <f t="shared" si="14"/>
        <v>0.93449781659388642</v>
      </c>
    </row>
    <row r="35" spans="2:22" x14ac:dyDescent="0.25">
      <c r="B35" s="28" t="s">
        <v>101</v>
      </c>
      <c r="C35" s="14">
        <f t="shared" si="15"/>
        <v>718</v>
      </c>
      <c r="D35" s="15">
        <f t="shared" si="15"/>
        <v>696</v>
      </c>
      <c r="E35" s="16">
        <f t="shared" si="1"/>
        <v>707</v>
      </c>
      <c r="F35" s="16">
        <f t="shared" si="2"/>
        <v>15.556349186104045</v>
      </c>
      <c r="G35" s="17">
        <f t="shared" si="3"/>
        <v>2.200332275262241</v>
      </c>
      <c r="H35" s="18">
        <f t="shared" si="4"/>
        <v>1.5436681222707425</v>
      </c>
      <c r="J35" s="14">
        <f t="shared" si="16"/>
        <v>605</v>
      </c>
      <c r="K35" s="14">
        <f t="shared" si="16"/>
        <v>569</v>
      </c>
      <c r="L35" s="16">
        <f t="shared" si="6"/>
        <v>587</v>
      </c>
      <c r="M35" s="16">
        <f t="shared" si="7"/>
        <v>25.45584412271571</v>
      </c>
      <c r="N35" s="17">
        <f t="shared" si="8"/>
        <v>4.3366003616210751</v>
      </c>
      <c r="O35" s="18">
        <f t="shared" si="9"/>
        <v>1.2816593886462881</v>
      </c>
      <c r="Q35" s="14">
        <f t="shared" si="17"/>
        <v>432</v>
      </c>
      <c r="R35" s="14">
        <f t="shared" si="17"/>
        <v>425</v>
      </c>
      <c r="S35" s="16">
        <f t="shared" si="11"/>
        <v>428.5</v>
      </c>
      <c r="T35" s="16">
        <f t="shared" si="12"/>
        <v>4.9497474683058327</v>
      </c>
      <c r="U35" s="17">
        <f t="shared" si="13"/>
        <v>1.1551335982043951</v>
      </c>
      <c r="V35" s="18">
        <f t="shared" si="14"/>
        <v>0.93558951965065507</v>
      </c>
    </row>
    <row r="36" spans="2:22" x14ac:dyDescent="0.25">
      <c r="B36" s="28" t="s">
        <v>102</v>
      </c>
      <c r="C36" s="14">
        <f t="shared" si="15"/>
        <v>1015</v>
      </c>
      <c r="D36" s="15">
        <f t="shared" si="15"/>
        <v>622</v>
      </c>
      <c r="E36" s="16">
        <f t="shared" si="1"/>
        <v>818.5</v>
      </c>
      <c r="F36" s="16">
        <f t="shared" si="2"/>
        <v>277.8929650063132</v>
      </c>
      <c r="G36" s="17">
        <f t="shared" si="3"/>
        <v>33.951492364851951</v>
      </c>
      <c r="H36" s="18">
        <f t="shared" si="4"/>
        <v>1.787117903930131</v>
      </c>
      <c r="J36" s="14">
        <f t="shared" si="16"/>
        <v>397</v>
      </c>
      <c r="K36" s="14">
        <f t="shared" si="16"/>
        <v>492</v>
      </c>
      <c r="L36" s="16">
        <f t="shared" si="6"/>
        <v>444.5</v>
      </c>
      <c r="M36" s="16">
        <f t="shared" si="7"/>
        <v>67.175144212722017</v>
      </c>
      <c r="N36" s="17">
        <f t="shared" si="8"/>
        <v>15.112518383064572</v>
      </c>
      <c r="O36" s="18">
        <f t="shared" si="9"/>
        <v>0.97052401746724892</v>
      </c>
      <c r="Q36" s="14">
        <f t="shared" si="17"/>
        <v>335</v>
      </c>
      <c r="R36" s="14">
        <f t="shared" si="17"/>
        <v>539</v>
      </c>
      <c r="S36" s="16">
        <f t="shared" si="11"/>
        <v>437</v>
      </c>
      <c r="T36" s="16">
        <f t="shared" si="12"/>
        <v>144.24978336205569</v>
      </c>
      <c r="U36" s="17">
        <f t="shared" si="13"/>
        <v>33.009103744177501</v>
      </c>
      <c r="V36" s="18">
        <f t="shared" si="14"/>
        <v>0.95414847161572047</v>
      </c>
    </row>
    <row r="37" spans="2:22" x14ac:dyDescent="0.25">
      <c r="B37" s="28" t="s">
        <v>103</v>
      </c>
      <c r="C37" s="14">
        <f t="shared" si="15"/>
        <v>563</v>
      </c>
      <c r="D37" s="15">
        <f t="shared" si="15"/>
        <v>919</v>
      </c>
      <c r="E37" s="16">
        <f t="shared" si="1"/>
        <v>741</v>
      </c>
      <c r="F37" s="16">
        <f t="shared" si="2"/>
        <v>251.73001410241091</v>
      </c>
      <c r="G37" s="17">
        <f t="shared" si="3"/>
        <v>33.971661822187706</v>
      </c>
      <c r="H37" s="40">
        <f t="shared" si="4"/>
        <v>1.6179039301310043</v>
      </c>
      <c r="J37" s="14">
        <f t="shared" si="16"/>
        <v>388</v>
      </c>
      <c r="K37" s="14">
        <f t="shared" si="16"/>
        <v>753</v>
      </c>
      <c r="L37" s="16">
        <f t="shared" si="6"/>
        <v>570.5</v>
      </c>
      <c r="M37" s="16">
        <f t="shared" si="7"/>
        <v>258.09397513308983</v>
      </c>
      <c r="N37" s="17">
        <f t="shared" si="8"/>
        <v>45.239960584240109</v>
      </c>
      <c r="O37" s="18">
        <f t="shared" si="9"/>
        <v>1.2456331877729259</v>
      </c>
      <c r="Q37" s="14">
        <f t="shared" si="17"/>
        <v>383</v>
      </c>
      <c r="R37" s="14">
        <f t="shared" si="17"/>
        <v>543</v>
      </c>
      <c r="S37" s="16">
        <f t="shared" si="11"/>
        <v>463</v>
      </c>
      <c r="T37" s="16">
        <f t="shared" si="12"/>
        <v>113.13708498984761</v>
      </c>
      <c r="U37" s="17">
        <f t="shared" si="13"/>
        <v>24.435655505366654</v>
      </c>
      <c r="V37" s="18">
        <f t="shared" si="14"/>
        <v>1.0109170305676856</v>
      </c>
    </row>
    <row r="38" spans="2:22" x14ac:dyDescent="0.25">
      <c r="B38" s="28" t="s">
        <v>104</v>
      </c>
      <c r="C38" s="14">
        <f t="shared" si="15"/>
        <v>860</v>
      </c>
      <c r="D38" s="15">
        <f t="shared" si="15"/>
        <v>644</v>
      </c>
      <c r="E38" s="16">
        <f t="shared" si="1"/>
        <v>752</v>
      </c>
      <c r="F38" s="16">
        <f t="shared" si="2"/>
        <v>152.73506473629428</v>
      </c>
      <c r="G38" s="17">
        <f t="shared" si="3"/>
        <v>20.310513927698707</v>
      </c>
      <c r="H38" s="40">
        <f t="shared" si="4"/>
        <v>1.6419213973799127</v>
      </c>
      <c r="J38" s="14">
        <f t="shared" si="16"/>
        <v>526</v>
      </c>
      <c r="K38" s="14">
        <f t="shared" si="16"/>
        <v>488</v>
      </c>
      <c r="L38" s="16">
        <f t="shared" si="6"/>
        <v>507</v>
      </c>
      <c r="M38" s="16">
        <f t="shared" si="7"/>
        <v>26.870057685088806</v>
      </c>
      <c r="N38" s="17">
        <f t="shared" si="8"/>
        <v>5.2998141390707705</v>
      </c>
      <c r="O38" s="18">
        <f t="shared" si="9"/>
        <v>1.1069868995633187</v>
      </c>
      <c r="Q38" s="14">
        <f t="shared" si="17"/>
        <v>424</v>
      </c>
      <c r="R38" s="14">
        <f t="shared" si="17"/>
        <v>473</v>
      </c>
      <c r="S38" s="16">
        <f t="shared" si="11"/>
        <v>448.5</v>
      </c>
      <c r="T38" s="16">
        <f t="shared" si="12"/>
        <v>34.648232278140831</v>
      </c>
      <c r="U38" s="17">
        <f t="shared" si="13"/>
        <v>7.7253583674784467</v>
      </c>
      <c r="V38" s="18">
        <f t="shared" si="14"/>
        <v>0.97925764192139741</v>
      </c>
    </row>
    <row r="39" spans="2:22" x14ac:dyDescent="0.25">
      <c r="B39" s="28" t="s">
        <v>105</v>
      </c>
      <c r="C39" s="14">
        <f t="shared" si="15"/>
        <v>262</v>
      </c>
      <c r="D39" s="15">
        <f t="shared" si="15"/>
        <v>342</v>
      </c>
      <c r="E39" s="16">
        <f t="shared" si="1"/>
        <v>302</v>
      </c>
      <c r="F39" s="16">
        <f t="shared" si="2"/>
        <v>56.568542494923804</v>
      </c>
      <c r="G39" s="17">
        <f t="shared" si="3"/>
        <v>18.7313054618953</v>
      </c>
      <c r="H39" s="18">
        <f t="shared" si="4"/>
        <v>0.65938864628820959</v>
      </c>
      <c r="J39" s="19">
        <f t="shared" si="16"/>
        <v>286</v>
      </c>
      <c r="K39" s="19">
        <f t="shared" si="16"/>
        <v>284</v>
      </c>
      <c r="L39" s="21">
        <f t="shared" si="6"/>
        <v>285</v>
      </c>
      <c r="M39" s="21">
        <f t="shared" si="7"/>
        <v>1.4142135623730951</v>
      </c>
      <c r="N39" s="22">
        <f t="shared" si="8"/>
        <v>0.49621528504319123</v>
      </c>
      <c r="O39" s="23">
        <f t="shared" si="9"/>
        <v>0.62227074235807855</v>
      </c>
      <c r="Q39" s="19">
        <f t="shared" si="17"/>
        <v>433</v>
      </c>
      <c r="R39" s="19">
        <f t="shared" si="17"/>
        <v>375</v>
      </c>
      <c r="S39" s="21">
        <f t="shared" si="11"/>
        <v>404</v>
      </c>
      <c r="T39" s="21">
        <f t="shared" si="12"/>
        <v>41.012193308819754</v>
      </c>
      <c r="U39" s="22">
        <f t="shared" si="13"/>
        <v>10.151532997232612</v>
      </c>
      <c r="V39" s="23">
        <f t="shared" si="14"/>
        <v>0.88209606986899558</v>
      </c>
    </row>
    <row r="40" spans="2:22" x14ac:dyDescent="0.25">
      <c r="B40" s="28" t="s">
        <v>30</v>
      </c>
      <c r="C40" s="14">
        <f t="shared" si="15"/>
        <v>337</v>
      </c>
      <c r="D40" s="15">
        <f t="shared" si="15"/>
        <v>579</v>
      </c>
      <c r="E40" s="16">
        <f t="shared" si="1"/>
        <v>458</v>
      </c>
      <c r="F40" s="16">
        <f t="shared" si="2"/>
        <v>171.11984104714449</v>
      </c>
      <c r="G40" s="17">
        <f t="shared" si="3"/>
        <v>37.362410708983511</v>
      </c>
      <c r="H40" s="18">
        <f t="shared" si="4"/>
        <v>1</v>
      </c>
    </row>
    <row r="41" spans="2:22" x14ac:dyDescent="0.25">
      <c r="B41" s="29" t="s">
        <v>31</v>
      </c>
      <c r="C41" s="19">
        <f>L20</f>
        <v>264</v>
      </c>
      <c r="D41" s="20">
        <f>M20</f>
        <v>587</v>
      </c>
      <c r="E41" s="21">
        <f t="shared" si="1"/>
        <v>425.5</v>
      </c>
      <c r="F41" s="21">
        <f t="shared" si="2"/>
        <v>228.39549032325485</v>
      </c>
      <c r="G41" s="22">
        <f t="shared" si="3"/>
        <v>53.676965998414772</v>
      </c>
      <c r="H41" s="23">
        <f t="shared" si="4"/>
        <v>0.92903930131004364</v>
      </c>
    </row>
  </sheetData>
  <mergeCells count="3">
    <mergeCell ref="B23:H23"/>
    <mergeCell ref="J23:O23"/>
    <mergeCell ref="Q23:V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8"/>
  <sheetViews>
    <sheetView topLeftCell="A13" workbookViewId="0">
      <selection activeCell="I32" sqref="I32"/>
    </sheetView>
  </sheetViews>
  <sheetFormatPr defaultRowHeight="15" x14ac:dyDescent="0.25"/>
  <sheetData>
    <row r="3" spans="1:13" x14ac:dyDescent="0.25">
      <c r="A3" s="82" t="s">
        <v>0</v>
      </c>
      <c r="B3" s="81"/>
      <c r="C3" s="81"/>
      <c r="D3" s="82" t="s">
        <v>1</v>
      </c>
      <c r="E3" s="81"/>
      <c r="F3" s="81"/>
      <c r="G3" s="81"/>
      <c r="H3" s="81"/>
      <c r="I3" s="81"/>
      <c r="J3" s="81"/>
      <c r="K3" s="82" t="s">
        <v>106</v>
      </c>
      <c r="L3" s="81"/>
      <c r="M3" s="81"/>
    </row>
    <row r="4" spans="1:13" x14ac:dyDescent="0.25">
      <c r="A4" s="82" t="s">
        <v>3</v>
      </c>
      <c r="B4" s="81"/>
      <c r="C4" s="81"/>
      <c r="D4" s="81"/>
      <c r="E4" s="81"/>
      <c r="F4" s="81"/>
      <c r="G4" s="81"/>
      <c r="H4" s="81"/>
      <c r="I4" s="82" t="s">
        <v>88</v>
      </c>
      <c r="J4" s="81"/>
      <c r="K4" s="82" t="s">
        <v>107</v>
      </c>
      <c r="L4" s="81"/>
      <c r="M4" s="81"/>
    </row>
    <row r="5" spans="1:13" x14ac:dyDescent="0.25">
      <c r="A5" s="82" t="s">
        <v>108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3" x14ac:dyDescent="0.25">
      <c r="A6" s="82" t="s">
        <v>45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x14ac:dyDescent="0.25">
      <c r="A7" s="82" t="s">
        <v>8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</row>
    <row r="11" spans="1:13" x14ac:dyDescent="0.25">
      <c r="A11" s="81"/>
      <c r="B11" s="81" t="s">
        <v>9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</row>
    <row r="12" spans="1:13" x14ac:dyDescent="0.25">
      <c r="A12" s="81"/>
      <c r="B12" s="83">
        <v>1</v>
      </c>
      <c r="C12" s="83">
        <v>2</v>
      </c>
      <c r="D12" s="83">
        <v>3</v>
      </c>
      <c r="E12" s="83">
        <v>4</v>
      </c>
      <c r="F12" s="83">
        <v>5</v>
      </c>
      <c r="G12" s="83">
        <v>6</v>
      </c>
      <c r="H12" s="83">
        <v>7</v>
      </c>
      <c r="I12" s="83">
        <v>8</v>
      </c>
      <c r="J12" s="83">
        <v>9</v>
      </c>
      <c r="K12" s="83">
        <v>10</v>
      </c>
      <c r="L12" s="83">
        <v>11</v>
      </c>
      <c r="M12" s="83">
        <v>12</v>
      </c>
    </row>
    <row r="13" spans="1:13" x14ac:dyDescent="0.25">
      <c r="A13" s="83" t="s">
        <v>10</v>
      </c>
      <c r="B13" s="84">
        <v>389</v>
      </c>
      <c r="C13" s="85">
        <v>346</v>
      </c>
      <c r="D13" s="85"/>
      <c r="E13" s="85"/>
      <c r="F13" s="85"/>
      <c r="G13" s="85"/>
      <c r="H13" s="85"/>
      <c r="I13" s="85"/>
      <c r="J13" s="85"/>
      <c r="K13" s="85"/>
      <c r="L13" s="85"/>
      <c r="M13" s="86"/>
    </row>
    <row r="14" spans="1:13" x14ac:dyDescent="0.25">
      <c r="A14" s="83" t="s">
        <v>11</v>
      </c>
      <c r="B14" s="87">
        <v>255</v>
      </c>
      <c r="C14" s="88">
        <v>296</v>
      </c>
      <c r="D14" s="88"/>
      <c r="E14" s="88"/>
      <c r="F14" s="88"/>
      <c r="G14" s="88"/>
      <c r="H14" s="88"/>
      <c r="I14" s="88"/>
      <c r="J14" s="88"/>
      <c r="K14" s="88"/>
      <c r="L14" s="88"/>
      <c r="M14" s="89"/>
    </row>
    <row r="15" spans="1:13" x14ac:dyDescent="0.25">
      <c r="A15" s="83" t="s">
        <v>12</v>
      </c>
      <c r="B15" s="87">
        <v>310</v>
      </c>
      <c r="C15" s="88">
        <v>376</v>
      </c>
      <c r="D15" s="88"/>
      <c r="E15" s="88"/>
      <c r="F15" s="88"/>
      <c r="G15" s="88"/>
      <c r="H15" s="88"/>
      <c r="I15" s="88"/>
      <c r="J15" s="88"/>
      <c r="K15" s="88"/>
      <c r="L15" s="88"/>
      <c r="M15" s="89"/>
    </row>
    <row r="16" spans="1:13" x14ac:dyDescent="0.25">
      <c r="A16" s="83" t="s">
        <v>13</v>
      </c>
      <c r="B16" s="87">
        <v>281</v>
      </c>
      <c r="C16" s="88">
        <v>331</v>
      </c>
      <c r="D16" s="88"/>
      <c r="E16" s="88"/>
      <c r="F16" s="88"/>
      <c r="G16" s="88"/>
      <c r="H16" s="88"/>
      <c r="I16" s="88"/>
      <c r="J16" s="88"/>
      <c r="K16" s="88"/>
      <c r="L16" s="88"/>
      <c r="M16" s="89"/>
    </row>
    <row r="17" spans="1:13" x14ac:dyDescent="0.25">
      <c r="A17" s="83" t="s">
        <v>14</v>
      </c>
      <c r="B17" s="87">
        <v>311</v>
      </c>
      <c r="C17" s="88">
        <v>424</v>
      </c>
      <c r="D17" s="88"/>
      <c r="E17" s="88"/>
      <c r="F17" s="88"/>
      <c r="G17" s="88"/>
      <c r="H17" s="88"/>
      <c r="I17" s="88"/>
      <c r="J17" s="88"/>
      <c r="K17" s="88"/>
      <c r="L17" s="88"/>
      <c r="M17" s="89"/>
    </row>
    <row r="18" spans="1:13" x14ac:dyDescent="0.25">
      <c r="A18" s="83" t="s">
        <v>15</v>
      </c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9"/>
    </row>
    <row r="19" spans="1:13" x14ac:dyDescent="0.25">
      <c r="A19" s="83" t="s">
        <v>16</v>
      </c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9"/>
    </row>
    <row r="20" spans="1:13" x14ac:dyDescent="0.25">
      <c r="A20" s="83" t="s">
        <v>17</v>
      </c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2"/>
    </row>
    <row r="22" spans="1:13" x14ac:dyDescent="0.25">
      <c r="B22" s="170" t="s">
        <v>109</v>
      </c>
      <c r="C22" s="171"/>
      <c r="D22" s="171"/>
      <c r="E22" s="171"/>
      <c r="F22" s="171"/>
      <c r="G22" s="171"/>
      <c r="H22" s="172"/>
    </row>
    <row r="23" spans="1:13" x14ac:dyDescent="0.25">
      <c r="B23" s="24"/>
      <c r="C23" s="24" t="s">
        <v>110</v>
      </c>
      <c r="D23" s="25" t="s">
        <v>111</v>
      </c>
      <c r="E23" s="25" t="s">
        <v>34</v>
      </c>
      <c r="F23" s="25" t="s">
        <v>37</v>
      </c>
      <c r="G23" s="25" t="s">
        <v>38</v>
      </c>
      <c r="H23" s="26" t="s">
        <v>70</v>
      </c>
    </row>
    <row r="24" spans="1:13" x14ac:dyDescent="0.25">
      <c r="B24" s="14" t="s">
        <v>36</v>
      </c>
      <c r="C24" s="87">
        <v>389</v>
      </c>
      <c r="D24" s="88">
        <v>346</v>
      </c>
      <c r="E24" s="16">
        <f>AVERAGE(C24:D24)</f>
        <v>367.5</v>
      </c>
      <c r="F24" s="16">
        <f>STDEV(C24:D24)</f>
        <v>30.405591591021544</v>
      </c>
      <c r="G24" s="17">
        <f>F24/E24*100</f>
        <v>8.2736303649038216</v>
      </c>
      <c r="H24" s="18">
        <f>E24/$E$27</f>
        <v>1.2009803921568627</v>
      </c>
    </row>
    <row r="25" spans="1:13" x14ac:dyDescent="0.25">
      <c r="B25" s="14" t="s">
        <v>40</v>
      </c>
      <c r="C25" s="87">
        <v>255</v>
      </c>
      <c r="D25" s="88">
        <v>296</v>
      </c>
      <c r="E25" s="16">
        <f t="shared" ref="E25:E28" si="0">AVERAGE(C25:D25)</f>
        <v>275.5</v>
      </c>
      <c r="F25" s="16">
        <f t="shared" ref="F25:F28" si="1">STDEV(C25:D25)</f>
        <v>28.991378028648448</v>
      </c>
      <c r="G25" s="17">
        <f t="shared" ref="G25:G28" si="2">F25/E25*100</f>
        <v>10.523186217295262</v>
      </c>
      <c r="H25" s="18">
        <f t="shared" ref="H25:H28" si="3">E25/$E$27</f>
        <v>0.90032679738562094</v>
      </c>
    </row>
    <row r="26" spans="1:13" x14ac:dyDescent="0.25">
      <c r="B26" s="14" t="s">
        <v>39</v>
      </c>
      <c r="C26" s="87">
        <v>310</v>
      </c>
      <c r="D26" s="88">
        <v>376</v>
      </c>
      <c r="E26" s="16">
        <f t="shared" si="0"/>
        <v>343</v>
      </c>
      <c r="F26" s="16">
        <f t="shared" si="1"/>
        <v>46.669047558312137</v>
      </c>
      <c r="G26" s="17">
        <f t="shared" si="2"/>
        <v>13.606136314376716</v>
      </c>
      <c r="H26" s="18">
        <f t="shared" si="3"/>
        <v>1.1209150326797386</v>
      </c>
    </row>
    <row r="27" spans="1:13" x14ac:dyDescent="0.25">
      <c r="B27" s="14" t="s">
        <v>30</v>
      </c>
      <c r="C27" s="87">
        <v>281</v>
      </c>
      <c r="D27" s="88">
        <v>331</v>
      </c>
      <c r="E27" s="16">
        <f t="shared" si="0"/>
        <v>306</v>
      </c>
      <c r="F27" s="16">
        <f t="shared" si="1"/>
        <v>35.355339059327378</v>
      </c>
      <c r="G27" s="17">
        <f t="shared" si="2"/>
        <v>11.554032372329209</v>
      </c>
      <c r="H27" s="18">
        <f t="shared" si="3"/>
        <v>1</v>
      </c>
    </row>
    <row r="28" spans="1:13" x14ac:dyDescent="0.25">
      <c r="B28" s="19" t="s">
        <v>31</v>
      </c>
      <c r="C28" s="90">
        <v>311</v>
      </c>
      <c r="D28" s="91">
        <v>424</v>
      </c>
      <c r="E28" s="21">
        <f t="shared" si="0"/>
        <v>367.5</v>
      </c>
      <c r="F28" s="21">
        <f t="shared" si="1"/>
        <v>79.903066274079876</v>
      </c>
      <c r="G28" s="22">
        <f t="shared" si="2"/>
        <v>21.742330958933302</v>
      </c>
      <c r="H28" s="23">
        <f t="shared" si="3"/>
        <v>1.2009803921568627</v>
      </c>
    </row>
  </sheetData>
  <mergeCells count="1">
    <mergeCell ref="B22:H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0"/>
  <sheetViews>
    <sheetView topLeftCell="H19" zoomScale="90" zoomScaleNormal="90" workbookViewId="0">
      <selection activeCell="P44" sqref="P44"/>
    </sheetView>
  </sheetViews>
  <sheetFormatPr defaultRowHeight="15" x14ac:dyDescent="0.25"/>
  <cols>
    <col min="1" max="5" width="9.140625" style="81"/>
    <col min="6" max="6" width="11" style="81" customWidth="1"/>
    <col min="7" max="16384" width="9.140625" style="81"/>
  </cols>
  <sheetData>
    <row r="3" spans="1:13" x14ac:dyDescent="0.25">
      <c r="A3" s="115" t="s">
        <v>0</v>
      </c>
      <c r="B3" s="114"/>
      <c r="C3" s="114"/>
      <c r="D3" s="115" t="s">
        <v>1</v>
      </c>
      <c r="E3" s="114"/>
      <c r="F3" s="114"/>
      <c r="G3" s="114"/>
      <c r="H3" s="114"/>
      <c r="I3" s="114"/>
      <c r="J3" s="114"/>
      <c r="K3" s="115" t="s">
        <v>130</v>
      </c>
      <c r="L3" s="114"/>
      <c r="M3" s="114"/>
    </row>
    <row r="4" spans="1:13" x14ac:dyDescent="0.25">
      <c r="A4" s="115" t="s">
        <v>3</v>
      </c>
      <c r="B4" s="114"/>
      <c r="C4" s="114"/>
      <c r="D4" s="114"/>
      <c r="E4" s="114"/>
      <c r="F4" s="114"/>
      <c r="G4" s="114"/>
      <c r="H4" s="114"/>
      <c r="I4" s="115" t="s">
        <v>127</v>
      </c>
      <c r="J4" s="114"/>
      <c r="K4" s="115" t="s">
        <v>131</v>
      </c>
      <c r="L4" s="114"/>
      <c r="M4" s="114"/>
    </row>
    <row r="5" spans="1:13" x14ac:dyDescent="0.25">
      <c r="A5" s="115" t="s">
        <v>132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</row>
    <row r="6" spans="1:13" x14ac:dyDescent="0.25">
      <c r="A6" s="115" t="s">
        <v>45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</row>
    <row r="7" spans="1:13" x14ac:dyDescent="0.25">
      <c r="A7" s="82" t="s">
        <v>8</v>
      </c>
    </row>
    <row r="11" spans="1:13" x14ac:dyDescent="0.25">
      <c r="B11" s="81" t="s">
        <v>9</v>
      </c>
    </row>
    <row r="12" spans="1:13" x14ac:dyDescent="0.25">
      <c r="B12" s="83">
        <v>1</v>
      </c>
      <c r="C12" s="83">
        <v>2</v>
      </c>
      <c r="D12" s="83">
        <v>3</v>
      </c>
      <c r="E12" s="83">
        <v>4</v>
      </c>
      <c r="F12" s="83">
        <v>5</v>
      </c>
      <c r="G12" s="83">
        <v>6</v>
      </c>
      <c r="H12" s="83">
        <v>7</v>
      </c>
      <c r="I12" s="83">
        <v>8</v>
      </c>
      <c r="J12" s="83">
        <v>9</v>
      </c>
      <c r="K12" s="83">
        <v>10</v>
      </c>
      <c r="L12" s="83">
        <v>11</v>
      </c>
      <c r="M12" s="83">
        <v>12</v>
      </c>
    </row>
    <row r="13" spans="1:13" x14ac:dyDescent="0.25">
      <c r="A13" s="83" t="s">
        <v>10</v>
      </c>
      <c r="B13" s="93">
        <v>307</v>
      </c>
      <c r="C13" s="94">
        <v>353</v>
      </c>
      <c r="D13" s="94">
        <v>265</v>
      </c>
      <c r="E13" s="94">
        <v>222</v>
      </c>
      <c r="F13" s="94">
        <v>213</v>
      </c>
      <c r="G13" s="94">
        <v>413</v>
      </c>
      <c r="H13" s="94">
        <v>389</v>
      </c>
      <c r="I13" s="94">
        <v>368</v>
      </c>
      <c r="J13" s="94">
        <v>266</v>
      </c>
      <c r="K13" s="94">
        <v>295</v>
      </c>
      <c r="L13" s="94">
        <v>252</v>
      </c>
      <c r="M13" s="95">
        <v>268</v>
      </c>
    </row>
    <row r="14" spans="1:13" x14ac:dyDescent="0.25">
      <c r="A14" s="83" t="s">
        <v>11</v>
      </c>
      <c r="B14" s="96">
        <v>460</v>
      </c>
      <c r="C14" s="97">
        <v>542</v>
      </c>
      <c r="D14" s="97">
        <v>323</v>
      </c>
      <c r="E14" s="97">
        <v>354</v>
      </c>
      <c r="F14" s="97">
        <v>263</v>
      </c>
      <c r="G14" s="97">
        <v>252</v>
      </c>
      <c r="H14" s="97">
        <v>606</v>
      </c>
      <c r="I14" s="97">
        <v>576</v>
      </c>
      <c r="J14" s="97">
        <v>399</v>
      </c>
      <c r="K14" s="97">
        <v>432</v>
      </c>
      <c r="L14" s="97">
        <v>260</v>
      </c>
      <c r="M14" s="98">
        <v>284</v>
      </c>
    </row>
    <row r="15" spans="1:13" x14ac:dyDescent="0.25">
      <c r="A15" s="83" t="s">
        <v>12</v>
      </c>
      <c r="B15" s="96">
        <v>9900</v>
      </c>
      <c r="C15" s="97">
        <v>11450</v>
      </c>
      <c r="D15" s="97">
        <v>14961</v>
      </c>
      <c r="E15" s="97">
        <v>14932</v>
      </c>
      <c r="F15" s="97">
        <v>615</v>
      </c>
      <c r="G15" s="97">
        <v>593</v>
      </c>
      <c r="H15" s="97">
        <v>13464</v>
      </c>
      <c r="I15" s="97">
        <v>16558</v>
      </c>
      <c r="J15" s="97">
        <v>4926</v>
      </c>
      <c r="K15" s="97">
        <v>4326</v>
      </c>
      <c r="L15" s="97">
        <v>636</v>
      </c>
      <c r="M15" s="98">
        <v>615</v>
      </c>
    </row>
    <row r="16" spans="1:13" x14ac:dyDescent="0.25">
      <c r="A16" s="83" t="s">
        <v>13</v>
      </c>
      <c r="B16" s="96">
        <v>410</v>
      </c>
      <c r="C16" s="97">
        <v>463</v>
      </c>
      <c r="D16" s="97">
        <v>453</v>
      </c>
      <c r="E16" s="97">
        <v>331</v>
      </c>
      <c r="F16" s="97">
        <v>514</v>
      </c>
      <c r="G16" s="97">
        <v>11804</v>
      </c>
      <c r="H16" s="97">
        <v>11358</v>
      </c>
      <c r="I16" s="97">
        <v>14673</v>
      </c>
      <c r="J16" s="97">
        <v>5656</v>
      </c>
      <c r="K16" s="97">
        <v>5099</v>
      </c>
      <c r="L16" s="97">
        <v>542</v>
      </c>
      <c r="M16" s="98">
        <v>860</v>
      </c>
    </row>
    <row r="17" spans="1:22" x14ac:dyDescent="0.25">
      <c r="A17" s="83" t="s">
        <v>14</v>
      </c>
      <c r="B17" s="96">
        <v>1386</v>
      </c>
      <c r="C17" s="97">
        <v>994</v>
      </c>
      <c r="D17" s="97">
        <v>407</v>
      </c>
      <c r="E17" s="97">
        <v>418</v>
      </c>
      <c r="F17" s="97">
        <v>343</v>
      </c>
      <c r="G17" s="97">
        <v>336</v>
      </c>
      <c r="H17" s="97">
        <v>391</v>
      </c>
      <c r="I17" s="97">
        <v>749</v>
      </c>
      <c r="J17" s="97">
        <v>389</v>
      </c>
      <c r="K17" s="97">
        <v>709</v>
      </c>
      <c r="L17" s="97">
        <v>425</v>
      </c>
      <c r="M17" s="98">
        <v>906</v>
      </c>
    </row>
    <row r="18" spans="1:22" x14ac:dyDescent="0.25">
      <c r="A18" s="83" t="s">
        <v>15</v>
      </c>
      <c r="B18" s="96">
        <v>1940</v>
      </c>
      <c r="C18" s="97">
        <v>1220</v>
      </c>
      <c r="D18" s="97">
        <v>693</v>
      </c>
      <c r="E18" s="97">
        <v>758</v>
      </c>
      <c r="F18" s="97">
        <v>552</v>
      </c>
      <c r="G18" s="97">
        <v>597</v>
      </c>
      <c r="H18" s="97">
        <v>664</v>
      </c>
      <c r="I18" s="97">
        <v>634</v>
      </c>
      <c r="J18" s="97">
        <v>485</v>
      </c>
      <c r="K18" s="97">
        <v>492</v>
      </c>
      <c r="L18" s="97">
        <v>451</v>
      </c>
      <c r="M18" s="98">
        <v>434</v>
      </c>
    </row>
    <row r="19" spans="1:22" x14ac:dyDescent="0.25">
      <c r="A19" s="83" t="s">
        <v>16</v>
      </c>
      <c r="B19" s="96">
        <v>305</v>
      </c>
      <c r="C19" s="97">
        <v>371</v>
      </c>
      <c r="D19" s="97">
        <v>330</v>
      </c>
      <c r="E19" s="97">
        <v>414</v>
      </c>
      <c r="F19" s="97">
        <v>333</v>
      </c>
      <c r="G19" s="97">
        <v>330</v>
      </c>
      <c r="H19" s="97">
        <v>261</v>
      </c>
      <c r="I19" s="97">
        <v>362</v>
      </c>
      <c r="J19" s="97">
        <v>340</v>
      </c>
      <c r="K19" s="97">
        <v>382</v>
      </c>
      <c r="L19" s="97">
        <v>317</v>
      </c>
      <c r="M19" s="98">
        <v>276</v>
      </c>
    </row>
    <row r="20" spans="1:22" x14ac:dyDescent="0.25">
      <c r="A20" s="83" t="s">
        <v>17</v>
      </c>
      <c r="B20" s="99">
        <v>461</v>
      </c>
      <c r="C20" s="100">
        <v>386</v>
      </c>
      <c r="D20" s="100">
        <v>387</v>
      </c>
      <c r="E20" s="100">
        <v>436</v>
      </c>
      <c r="F20" s="100">
        <v>331</v>
      </c>
      <c r="G20" s="100">
        <v>799</v>
      </c>
      <c r="H20" s="100"/>
      <c r="I20" s="100"/>
      <c r="J20" s="100"/>
      <c r="K20" s="100"/>
      <c r="L20" s="100"/>
      <c r="M20" s="101"/>
    </row>
    <row r="23" spans="1:22" x14ac:dyDescent="0.25">
      <c r="B23" s="170" t="s">
        <v>36</v>
      </c>
      <c r="C23" s="171"/>
      <c r="D23" s="171"/>
      <c r="E23" s="171"/>
      <c r="F23" s="171"/>
      <c r="G23" s="171"/>
      <c r="H23" s="171"/>
      <c r="I23" s="39"/>
      <c r="J23" s="170" t="s">
        <v>40</v>
      </c>
      <c r="K23" s="171"/>
      <c r="L23" s="171"/>
      <c r="M23" s="171"/>
      <c r="N23" s="171"/>
      <c r="O23" s="172"/>
      <c r="Q23" s="170" t="s">
        <v>39</v>
      </c>
      <c r="R23" s="171"/>
      <c r="S23" s="171"/>
      <c r="T23" s="171"/>
      <c r="U23" s="171"/>
      <c r="V23" s="172"/>
    </row>
    <row r="24" spans="1:22" x14ac:dyDescent="0.25">
      <c r="B24" s="27"/>
      <c r="C24" s="24" t="s">
        <v>69</v>
      </c>
      <c r="D24" s="25" t="s">
        <v>33</v>
      </c>
      <c r="E24" s="25" t="s">
        <v>34</v>
      </c>
      <c r="F24" s="25" t="s">
        <v>37</v>
      </c>
      <c r="G24" s="25" t="s">
        <v>38</v>
      </c>
      <c r="H24" s="25" t="s">
        <v>70</v>
      </c>
      <c r="I24" s="15"/>
      <c r="J24" s="37" t="s">
        <v>69</v>
      </c>
      <c r="K24" s="38" t="s">
        <v>33</v>
      </c>
      <c r="L24" s="38" t="s">
        <v>34</v>
      </c>
      <c r="M24" s="38" t="s">
        <v>37</v>
      </c>
      <c r="N24" s="38" t="s">
        <v>38</v>
      </c>
      <c r="O24" s="116" t="s">
        <v>70</v>
      </c>
      <c r="Q24" s="37" t="s">
        <v>69</v>
      </c>
      <c r="R24" s="38" t="s">
        <v>33</v>
      </c>
      <c r="S24" s="38" t="s">
        <v>34</v>
      </c>
      <c r="T24" s="38" t="s">
        <v>37</v>
      </c>
      <c r="U24" s="38" t="s">
        <v>38</v>
      </c>
      <c r="V24" s="116" t="s">
        <v>70</v>
      </c>
    </row>
    <row r="25" spans="1:22" x14ac:dyDescent="0.25">
      <c r="B25" s="28" t="s">
        <v>112</v>
      </c>
      <c r="C25" s="37">
        <f>B13</f>
        <v>307</v>
      </c>
      <c r="D25" s="38">
        <f>C13</f>
        <v>353</v>
      </c>
      <c r="E25" s="53">
        <f>AVERAGE(C25:D25)</f>
        <v>330</v>
      </c>
      <c r="F25" s="53">
        <f>STDEV(C25:D25)</f>
        <v>32.526911934581186</v>
      </c>
      <c r="G25" s="67">
        <f>F25/E25*100</f>
        <v>9.8566399801761175</v>
      </c>
      <c r="H25" s="68">
        <f>E25/$E$39</f>
        <v>0.91160220994475138</v>
      </c>
      <c r="J25" s="37">
        <f>D13</f>
        <v>265</v>
      </c>
      <c r="K25" s="38">
        <f>E13</f>
        <v>222</v>
      </c>
      <c r="L25" s="53">
        <f>AVERAGE(J25:K25)</f>
        <v>243.5</v>
      </c>
      <c r="M25" s="53">
        <f>STDEV(J25:K25)</f>
        <v>30.405591591021544</v>
      </c>
      <c r="N25" s="67">
        <f>M25/L25*100</f>
        <v>12.48689593060433</v>
      </c>
      <c r="O25" s="68">
        <f>L25/$E$39</f>
        <v>0.67265193370165743</v>
      </c>
      <c r="Q25" s="37">
        <f>F13</f>
        <v>213</v>
      </c>
      <c r="R25" s="38">
        <f>G13</f>
        <v>413</v>
      </c>
      <c r="S25" s="53">
        <f>AVERAGE(Q25:R25)</f>
        <v>313</v>
      </c>
      <c r="T25" s="53">
        <f>STDEV(Q25:R25)</f>
        <v>141.42135623730951</v>
      </c>
      <c r="U25" s="67">
        <f>T25/S25*100</f>
        <v>45.182541928852878</v>
      </c>
      <c r="V25" s="68">
        <f>S25/$E$39</f>
        <v>0.86464088397790051</v>
      </c>
    </row>
    <row r="26" spans="1:22" x14ac:dyDescent="0.25">
      <c r="B26" s="28" t="s">
        <v>113</v>
      </c>
      <c r="C26" s="14">
        <f t="shared" ref="C26:D31" si="0">B14</f>
        <v>460</v>
      </c>
      <c r="D26" s="15">
        <f t="shared" si="0"/>
        <v>542</v>
      </c>
      <c r="E26" s="16">
        <f t="shared" ref="E26:E40" si="1">AVERAGE(C26:D26)</f>
        <v>501</v>
      </c>
      <c r="F26" s="16">
        <f t="shared" ref="F26:F40" si="2">STDEV(C26:D26)</f>
        <v>57.982756057296896</v>
      </c>
      <c r="G26" s="17">
        <f t="shared" ref="G26:G39" si="3">F26/E26*100</f>
        <v>11.57340440265407</v>
      </c>
      <c r="H26" s="18">
        <f t="shared" ref="H26:H38" si="4">E26/$E$39</f>
        <v>1.3839779005524862</v>
      </c>
      <c r="J26" s="14">
        <f t="shared" ref="J26:K32" si="5">D14</f>
        <v>323</v>
      </c>
      <c r="K26" s="15">
        <f t="shared" si="5"/>
        <v>354</v>
      </c>
      <c r="L26" s="16">
        <f t="shared" ref="L26:L38" si="6">AVERAGE(J26:K26)</f>
        <v>338.5</v>
      </c>
      <c r="M26" s="16">
        <f t="shared" ref="M26:M38" si="7">STDEV(J26:K26)</f>
        <v>21.920310216782973</v>
      </c>
      <c r="N26" s="17">
        <f t="shared" ref="N26:N38" si="8">M26/L26*100</f>
        <v>6.4757194141160923</v>
      </c>
      <c r="O26" s="18">
        <f t="shared" ref="O26:O38" si="9">L26/$E$39</f>
        <v>0.93508287292817682</v>
      </c>
      <c r="Q26" s="14">
        <f t="shared" ref="Q26:R31" si="10">F14</f>
        <v>263</v>
      </c>
      <c r="R26" s="15">
        <f t="shared" si="10"/>
        <v>252</v>
      </c>
      <c r="S26" s="16">
        <f t="shared" ref="S26:S38" si="11">AVERAGE(Q26:R26)</f>
        <v>257.5</v>
      </c>
      <c r="T26" s="16">
        <f t="shared" ref="T26:T38" si="12">STDEV(Q26:R26)</f>
        <v>7.7781745930520225</v>
      </c>
      <c r="U26" s="17">
        <f t="shared" ref="U26:U38" si="13">T26/S26*100</f>
        <v>3.0206503273988439</v>
      </c>
      <c r="V26" s="18">
        <f t="shared" ref="V26:V38" si="14">S26/$E$39</f>
        <v>0.71132596685082872</v>
      </c>
    </row>
    <row r="27" spans="1:22" s="36" customFormat="1" x14ac:dyDescent="0.25">
      <c r="B27" s="117" t="s">
        <v>114</v>
      </c>
      <c r="C27" s="118">
        <f t="shared" si="0"/>
        <v>9900</v>
      </c>
      <c r="D27" s="69">
        <f t="shared" si="0"/>
        <v>11450</v>
      </c>
      <c r="E27" s="119">
        <f t="shared" si="1"/>
        <v>10675</v>
      </c>
      <c r="F27" s="119">
        <f t="shared" si="2"/>
        <v>1096.0155108391486</v>
      </c>
      <c r="G27" s="120">
        <f t="shared" si="3"/>
        <v>10.267124223317552</v>
      </c>
      <c r="H27" s="121">
        <f t="shared" si="4"/>
        <v>29.488950276243095</v>
      </c>
      <c r="J27" s="118">
        <f t="shared" si="5"/>
        <v>14961</v>
      </c>
      <c r="K27" s="69">
        <f t="shared" si="5"/>
        <v>14932</v>
      </c>
      <c r="L27" s="119">
        <f t="shared" si="6"/>
        <v>14946.5</v>
      </c>
      <c r="M27" s="119">
        <f t="shared" si="7"/>
        <v>20.506096654409877</v>
      </c>
      <c r="N27" s="120">
        <f t="shared" si="8"/>
        <v>0.13719664573251181</v>
      </c>
      <c r="O27" s="121">
        <f t="shared" si="9"/>
        <v>41.288674033149171</v>
      </c>
      <c r="Q27" s="118">
        <f t="shared" si="10"/>
        <v>615</v>
      </c>
      <c r="R27" s="69">
        <f t="shared" si="10"/>
        <v>593</v>
      </c>
      <c r="S27" s="119">
        <f t="shared" si="11"/>
        <v>604</v>
      </c>
      <c r="T27" s="119">
        <f t="shared" si="12"/>
        <v>15.556349186104045</v>
      </c>
      <c r="U27" s="120">
        <f t="shared" si="13"/>
        <v>2.5755545010106036</v>
      </c>
      <c r="V27" s="121">
        <f t="shared" si="14"/>
        <v>1.6685082872928176</v>
      </c>
    </row>
    <row r="28" spans="1:22" x14ac:dyDescent="0.25">
      <c r="B28" s="28" t="s">
        <v>115</v>
      </c>
      <c r="C28" s="14">
        <f t="shared" si="0"/>
        <v>410</v>
      </c>
      <c r="D28" s="15">
        <f t="shared" si="0"/>
        <v>463</v>
      </c>
      <c r="E28" s="16">
        <f t="shared" si="1"/>
        <v>436.5</v>
      </c>
      <c r="F28" s="16">
        <f t="shared" si="2"/>
        <v>37.476659402887016</v>
      </c>
      <c r="G28" s="17">
        <f t="shared" si="3"/>
        <v>8.5857180762627756</v>
      </c>
      <c r="H28" s="18">
        <f t="shared" si="4"/>
        <v>1.2058011049723756</v>
      </c>
      <c r="J28" s="14">
        <f t="shared" si="5"/>
        <v>453</v>
      </c>
      <c r="K28" s="15">
        <f t="shared" si="5"/>
        <v>331</v>
      </c>
      <c r="L28" s="16">
        <f t="shared" si="6"/>
        <v>392</v>
      </c>
      <c r="M28" s="16">
        <f t="shared" si="7"/>
        <v>86.267027304758798</v>
      </c>
      <c r="N28" s="17">
        <f t="shared" si="8"/>
        <v>22.006894720601732</v>
      </c>
      <c r="O28" s="18">
        <f t="shared" si="9"/>
        <v>1.0828729281767955</v>
      </c>
      <c r="Q28" s="14">
        <f t="shared" si="10"/>
        <v>514</v>
      </c>
      <c r="R28" s="15"/>
      <c r="S28" s="16">
        <f t="shared" si="11"/>
        <v>514</v>
      </c>
      <c r="T28" s="16"/>
      <c r="U28" s="17"/>
      <c r="V28" s="18">
        <f t="shared" si="14"/>
        <v>1.419889502762431</v>
      </c>
    </row>
    <row r="29" spans="1:22" x14ac:dyDescent="0.25">
      <c r="B29" s="28" t="s">
        <v>116</v>
      </c>
      <c r="C29" s="14">
        <f t="shared" si="0"/>
        <v>1386</v>
      </c>
      <c r="D29" s="15">
        <f t="shared" si="0"/>
        <v>994</v>
      </c>
      <c r="E29" s="16">
        <f t="shared" si="1"/>
        <v>1190</v>
      </c>
      <c r="F29" s="16">
        <f t="shared" si="2"/>
        <v>277.18585822512665</v>
      </c>
      <c r="G29" s="17">
        <f t="shared" si="3"/>
        <v>23.292929262615687</v>
      </c>
      <c r="H29" s="18">
        <f t="shared" si="4"/>
        <v>3.2872928176795582</v>
      </c>
      <c r="J29" s="14">
        <f t="shared" si="5"/>
        <v>407</v>
      </c>
      <c r="K29" s="15">
        <f t="shared" si="5"/>
        <v>418</v>
      </c>
      <c r="L29" s="16">
        <f t="shared" si="6"/>
        <v>412.5</v>
      </c>
      <c r="M29" s="16">
        <f t="shared" si="7"/>
        <v>7.7781745930520225</v>
      </c>
      <c r="N29" s="17">
        <f t="shared" si="8"/>
        <v>1.8856180831641267</v>
      </c>
      <c r="O29" s="18">
        <f t="shared" si="9"/>
        <v>1.1395027624309393</v>
      </c>
      <c r="Q29" s="14">
        <f t="shared" si="10"/>
        <v>343</v>
      </c>
      <c r="R29" s="15">
        <f t="shared" si="10"/>
        <v>336</v>
      </c>
      <c r="S29" s="16">
        <f t="shared" si="11"/>
        <v>339.5</v>
      </c>
      <c r="T29" s="16">
        <f t="shared" si="12"/>
        <v>4.9497474683058327</v>
      </c>
      <c r="U29" s="17">
        <f t="shared" si="13"/>
        <v>1.4579521261578299</v>
      </c>
      <c r="V29" s="18">
        <f t="shared" si="14"/>
        <v>0.93784530386740328</v>
      </c>
    </row>
    <row r="30" spans="1:22" x14ac:dyDescent="0.25">
      <c r="B30" s="28" t="s">
        <v>117</v>
      </c>
      <c r="C30" s="14">
        <f t="shared" si="0"/>
        <v>1940</v>
      </c>
      <c r="D30" s="15">
        <f t="shared" si="0"/>
        <v>1220</v>
      </c>
      <c r="E30" s="16">
        <f t="shared" si="1"/>
        <v>1580</v>
      </c>
      <c r="F30" s="16">
        <f t="shared" si="2"/>
        <v>509.11688245431424</v>
      </c>
      <c r="G30" s="17">
        <f t="shared" si="3"/>
        <v>32.222587497108499</v>
      </c>
      <c r="H30" s="18">
        <f t="shared" si="4"/>
        <v>4.3646408839779003</v>
      </c>
      <c r="J30" s="14">
        <f t="shared" si="5"/>
        <v>693</v>
      </c>
      <c r="K30" s="15">
        <f t="shared" si="5"/>
        <v>758</v>
      </c>
      <c r="L30" s="16">
        <f t="shared" si="6"/>
        <v>725.5</v>
      </c>
      <c r="M30" s="16">
        <f t="shared" si="7"/>
        <v>45.961940777125591</v>
      </c>
      <c r="N30" s="17">
        <f t="shared" si="8"/>
        <v>6.3352089286182762</v>
      </c>
      <c r="O30" s="18">
        <f t="shared" si="9"/>
        <v>2.0041436464088398</v>
      </c>
      <c r="Q30" s="14">
        <f t="shared" si="10"/>
        <v>552</v>
      </c>
      <c r="R30" s="15">
        <f t="shared" si="10"/>
        <v>597</v>
      </c>
      <c r="S30" s="16">
        <f t="shared" si="11"/>
        <v>574.5</v>
      </c>
      <c r="T30" s="16">
        <f t="shared" si="12"/>
        <v>31.81980515339464</v>
      </c>
      <c r="U30" s="17">
        <f t="shared" si="13"/>
        <v>5.5386954139938451</v>
      </c>
      <c r="V30" s="18">
        <f t="shared" si="14"/>
        <v>1.5870165745856353</v>
      </c>
    </row>
    <row r="31" spans="1:22" x14ac:dyDescent="0.25">
      <c r="B31" s="28" t="s">
        <v>118</v>
      </c>
      <c r="C31" s="14">
        <f t="shared" si="0"/>
        <v>305</v>
      </c>
      <c r="D31" s="15">
        <f t="shared" si="0"/>
        <v>371</v>
      </c>
      <c r="E31" s="16">
        <f t="shared" si="1"/>
        <v>338</v>
      </c>
      <c r="F31" s="16">
        <f t="shared" si="2"/>
        <v>46.669047558312137</v>
      </c>
      <c r="G31" s="17">
        <f t="shared" si="3"/>
        <v>13.807410520210691</v>
      </c>
      <c r="H31" s="18">
        <f t="shared" si="4"/>
        <v>0.93370165745856348</v>
      </c>
      <c r="J31" s="14">
        <f t="shared" si="5"/>
        <v>330</v>
      </c>
      <c r="K31" s="15">
        <f t="shared" si="5"/>
        <v>414</v>
      </c>
      <c r="L31" s="16">
        <f t="shared" si="6"/>
        <v>372</v>
      </c>
      <c r="M31" s="16">
        <f t="shared" si="7"/>
        <v>59.396969619669989</v>
      </c>
      <c r="N31" s="17">
        <f t="shared" si="8"/>
        <v>15.966927317115589</v>
      </c>
      <c r="O31" s="18">
        <f t="shared" si="9"/>
        <v>1.0276243093922652</v>
      </c>
      <c r="Q31" s="14">
        <f t="shared" si="10"/>
        <v>333</v>
      </c>
      <c r="R31" s="15">
        <f t="shared" si="10"/>
        <v>330</v>
      </c>
      <c r="S31" s="16">
        <f t="shared" si="11"/>
        <v>331.5</v>
      </c>
      <c r="T31" s="16">
        <f t="shared" si="12"/>
        <v>2.1213203435596424</v>
      </c>
      <c r="U31" s="17">
        <f t="shared" si="13"/>
        <v>0.63991563908284843</v>
      </c>
      <c r="V31" s="18">
        <f t="shared" si="14"/>
        <v>0.91574585635359118</v>
      </c>
    </row>
    <row r="32" spans="1:22" x14ac:dyDescent="0.25">
      <c r="B32" s="28" t="s">
        <v>119</v>
      </c>
      <c r="C32" s="14">
        <f>B20</f>
        <v>461</v>
      </c>
      <c r="D32" s="15">
        <f>C20</f>
        <v>386</v>
      </c>
      <c r="E32" s="16">
        <f t="shared" si="1"/>
        <v>423.5</v>
      </c>
      <c r="F32" s="16">
        <f t="shared" si="2"/>
        <v>53.033008588991066</v>
      </c>
      <c r="G32" s="17">
        <f t="shared" si="3"/>
        <v>12.522552205192698</v>
      </c>
      <c r="H32" s="18">
        <f t="shared" si="4"/>
        <v>1.169889502762431</v>
      </c>
      <c r="J32" s="14">
        <f t="shared" si="5"/>
        <v>387</v>
      </c>
      <c r="K32" s="15">
        <f t="shared" si="5"/>
        <v>436</v>
      </c>
      <c r="L32" s="16">
        <f t="shared" si="6"/>
        <v>411.5</v>
      </c>
      <c r="M32" s="16">
        <f t="shared" si="7"/>
        <v>34.648232278140831</v>
      </c>
      <c r="N32" s="17">
        <f t="shared" si="8"/>
        <v>8.4199835426830703</v>
      </c>
      <c r="O32" s="18">
        <f t="shared" si="9"/>
        <v>1.1367403314917126</v>
      </c>
      <c r="Q32" s="14">
        <f>F20</f>
        <v>331</v>
      </c>
      <c r="R32" s="15">
        <f>G20</f>
        <v>799</v>
      </c>
      <c r="S32" s="16">
        <f t="shared" si="11"/>
        <v>565</v>
      </c>
      <c r="T32" s="16">
        <f t="shared" si="12"/>
        <v>330.92597359530424</v>
      </c>
      <c r="U32" s="17">
        <f t="shared" si="13"/>
        <v>58.570968777929956</v>
      </c>
      <c r="V32" s="18">
        <f t="shared" si="14"/>
        <v>1.5607734806629834</v>
      </c>
    </row>
    <row r="33" spans="2:22" x14ac:dyDescent="0.25">
      <c r="B33" s="28" t="s">
        <v>120</v>
      </c>
      <c r="C33" s="14">
        <f>H13</f>
        <v>389</v>
      </c>
      <c r="D33" s="15">
        <f>I13</f>
        <v>368</v>
      </c>
      <c r="E33" s="16">
        <f t="shared" si="1"/>
        <v>378.5</v>
      </c>
      <c r="F33" s="16">
        <f t="shared" si="2"/>
        <v>14.849242404917497</v>
      </c>
      <c r="G33" s="17">
        <f t="shared" si="3"/>
        <v>3.9231816129240413</v>
      </c>
      <c r="H33" s="18">
        <f t="shared" si="4"/>
        <v>1.0455801104972375</v>
      </c>
      <c r="J33" s="14">
        <f>J13</f>
        <v>266</v>
      </c>
      <c r="K33" s="15">
        <f>K13</f>
        <v>295</v>
      </c>
      <c r="L33" s="16">
        <f t="shared" si="6"/>
        <v>280.5</v>
      </c>
      <c r="M33" s="16">
        <f t="shared" si="7"/>
        <v>20.506096654409877</v>
      </c>
      <c r="N33" s="17">
        <f t="shared" si="8"/>
        <v>7.3105513919464808</v>
      </c>
      <c r="O33" s="18">
        <f t="shared" si="9"/>
        <v>0.77486187845303867</v>
      </c>
      <c r="Q33" s="14">
        <f>L13</f>
        <v>252</v>
      </c>
      <c r="R33" s="15">
        <f>M13</f>
        <v>268</v>
      </c>
      <c r="S33" s="16">
        <f t="shared" si="11"/>
        <v>260</v>
      </c>
      <c r="T33" s="16">
        <f t="shared" si="12"/>
        <v>11.313708498984761</v>
      </c>
      <c r="U33" s="17">
        <f t="shared" si="13"/>
        <v>4.35142634576337</v>
      </c>
      <c r="V33" s="18">
        <f t="shared" si="14"/>
        <v>0.71823204419889508</v>
      </c>
    </row>
    <row r="34" spans="2:22" x14ac:dyDescent="0.25">
      <c r="B34" s="28" t="s">
        <v>121</v>
      </c>
      <c r="C34" s="14">
        <f t="shared" ref="C34:D38" si="15">H14</f>
        <v>606</v>
      </c>
      <c r="D34" s="15">
        <f t="shared" si="15"/>
        <v>576</v>
      </c>
      <c r="E34" s="16">
        <f t="shared" si="1"/>
        <v>591</v>
      </c>
      <c r="F34" s="16">
        <f t="shared" si="2"/>
        <v>21.213203435596427</v>
      </c>
      <c r="G34" s="17">
        <f t="shared" si="3"/>
        <v>3.5893745237895813</v>
      </c>
      <c r="H34" s="18">
        <f t="shared" si="4"/>
        <v>1.632596685082873</v>
      </c>
      <c r="J34" s="14">
        <f t="shared" ref="J34:K38" si="16">J14</f>
        <v>399</v>
      </c>
      <c r="K34" s="15">
        <f t="shared" si="16"/>
        <v>432</v>
      </c>
      <c r="L34" s="16">
        <f t="shared" si="6"/>
        <v>415.5</v>
      </c>
      <c r="M34" s="16">
        <f t="shared" si="7"/>
        <v>23.334523779156068</v>
      </c>
      <c r="N34" s="17">
        <f t="shared" si="8"/>
        <v>5.6160105364996555</v>
      </c>
      <c r="O34" s="18">
        <f t="shared" si="9"/>
        <v>1.1477900552486189</v>
      </c>
      <c r="Q34" s="14">
        <f t="shared" ref="Q34:R38" si="17">L14</f>
        <v>260</v>
      </c>
      <c r="R34" s="15">
        <f t="shared" si="17"/>
        <v>284</v>
      </c>
      <c r="S34" s="16">
        <f t="shared" si="11"/>
        <v>272</v>
      </c>
      <c r="T34" s="16">
        <f t="shared" si="12"/>
        <v>16.970562748477139</v>
      </c>
      <c r="U34" s="17">
        <f t="shared" si="13"/>
        <v>6.239177481057772</v>
      </c>
      <c r="V34" s="18">
        <f t="shared" si="14"/>
        <v>0.75138121546961323</v>
      </c>
    </row>
    <row r="35" spans="2:22" x14ac:dyDescent="0.25">
      <c r="B35" s="28" t="s">
        <v>122</v>
      </c>
      <c r="C35" s="14">
        <f t="shared" si="15"/>
        <v>13464</v>
      </c>
      <c r="D35" s="15">
        <f t="shared" si="15"/>
        <v>16558</v>
      </c>
      <c r="E35" s="16">
        <f t="shared" si="1"/>
        <v>15011</v>
      </c>
      <c r="F35" s="16">
        <f t="shared" si="2"/>
        <v>2187.7883809911782</v>
      </c>
      <c r="G35" s="17">
        <f t="shared" si="3"/>
        <v>14.574567856846169</v>
      </c>
      <c r="H35" s="18">
        <f t="shared" si="4"/>
        <v>41.466850828729285</v>
      </c>
      <c r="J35" s="14">
        <f t="shared" si="16"/>
        <v>4926</v>
      </c>
      <c r="K35" s="15">
        <f t="shared" si="16"/>
        <v>4326</v>
      </c>
      <c r="L35" s="16">
        <f t="shared" si="6"/>
        <v>4626</v>
      </c>
      <c r="M35" s="16">
        <f t="shared" si="7"/>
        <v>424.26406871192853</v>
      </c>
      <c r="N35" s="17">
        <f t="shared" si="8"/>
        <v>9.1712941788138469</v>
      </c>
      <c r="O35" s="18">
        <f t="shared" si="9"/>
        <v>12.779005524861878</v>
      </c>
      <c r="Q35" s="14">
        <f t="shared" si="17"/>
        <v>636</v>
      </c>
      <c r="R35" s="15">
        <f t="shared" si="17"/>
        <v>615</v>
      </c>
      <c r="S35" s="16">
        <f t="shared" si="11"/>
        <v>625.5</v>
      </c>
      <c r="T35" s="16">
        <f t="shared" si="12"/>
        <v>14.849242404917497</v>
      </c>
      <c r="U35" s="17">
        <f t="shared" si="13"/>
        <v>2.3739796011059147</v>
      </c>
      <c r="V35" s="18">
        <f t="shared" si="14"/>
        <v>1.7279005524861879</v>
      </c>
    </row>
    <row r="36" spans="2:22" x14ac:dyDescent="0.25">
      <c r="B36" s="28" t="s">
        <v>123</v>
      </c>
      <c r="C36" s="14">
        <f t="shared" si="15"/>
        <v>11358</v>
      </c>
      <c r="D36" s="15">
        <f t="shared" si="15"/>
        <v>14673</v>
      </c>
      <c r="E36" s="16">
        <f t="shared" si="1"/>
        <v>13015.5</v>
      </c>
      <c r="F36" s="16">
        <f t="shared" si="2"/>
        <v>2344.0589796334052</v>
      </c>
      <c r="G36" s="17">
        <f t="shared" si="3"/>
        <v>18.009749757085054</v>
      </c>
      <c r="H36" s="18">
        <f t="shared" si="4"/>
        <v>35.954419889502759</v>
      </c>
      <c r="J36" s="14">
        <f t="shared" si="16"/>
        <v>5656</v>
      </c>
      <c r="K36" s="15">
        <f t="shared" si="16"/>
        <v>5099</v>
      </c>
      <c r="L36" s="16">
        <f t="shared" si="6"/>
        <v>5377.5</v>
      </c>
      <c r="M36" s="16">
        <f t="shared" si="7"/>
        <v>393.85847712090697</v>
      </c>
      <c r="N36" s="17">
        <f t="shared" si="8"/>
        <v>7.3241929729596835</v>
      </c>
      <c r="O36" s="18">
        <f t="shared" si="9"/>
        <v>14.854972375690608</v>
      </c>
      <c r="Q36" s="14">
        <f t="shared" si="17"/>
        <v>542</v>
      </c>
      <c r="R36" s="15">
        <f t="shared" si="17"/>
        <v>860</v>
      </c>
      <c r="S36" s="16">
        <f t="shared" si="11"/>
        <v>701</v>
      </c>
      <c r="T36" s="16">
        <f t="shared" si="12"/>
        <v>224.85995641732211</v>
      </c>
      <c r="U36" s="17">
        <f t="shared" si="13"/>
        <v>32.077026593055933</v>
      </c>
      <c r="V36" s="18">
        <f t="shared" si="14"/>
        <v>1.9364640883977902</v>
      </c>
    </row>
    <row r="37" spans="2:22" x14ac:dyDescent="0.25">
      <c r="B37" s="28" t="s">
        <v>124</v>
      </c>
      <c r="C37" s="14">
        <f t="shared" si="15"/>
        <v>391</v>
      </c>
      <c r="D37" s="15">
        <f t="shared" si="15"/>
        <v>749</v>
      </c>
      <c r="E37" s="16">
        <f t="shared" si="1"/>
        <v>570</v>
      </c>
      <c r="F37" s="16">
        <f t="shared" si="2"/>
        <v>253.14422766478401</v>
      </c>
      <c r="G37" s="17">
        <f t="shared" si="3"/>
        <v>44.411268011365621</v>
      </c>
      <c r="H37" s="18">
        <f t="shared" si="4"/>
        <v>1.5745856353591161</v>
      </c>
      <c r="J37" s="14">
        <f t="shared" si="16"/>
        <v>389</v>
      </c>
      <c r="K37" s="15">
        <f t="shared" si="16"/>
        <v>709</v>
      </c>
      <c r="L37" s="16">
        <f t="shared" si="6"/>
        <v>549</v>
      </c>
      <c r="M37" s="16">
        <f t="shared" si="7"/>
        <v>226.27416997969522</v>
      </c>
      <c r="N37" s="17">
        <f t="shared" si="8"/>
        <v>41.215695806866158</v>
      </c>
      <c r="O37" s="18">
        <f t="shared" si="9"/>
        <v>1.5165745856353592</v>
      </c>
      <c r="Q37" s="14">
        <f t="shared" si="17"/>
        <v>425</v>
      </c>
      <c r="R37" s="15">
        <f t="shared" si="17"/>
        <v>906</v>
      </c>
      <c r="S37" s="16">
        <f t="shared" si="11"/>
        <v>665.5</v>
      </c>
      <c r="T37" s="16">
        <f t="shared" si="12"/>
        <v>340.11836175072938</v>
      </c>
      <c r="U37" s="17">
        <f t="shared" si="13"/>
        <v>51.107191848344016</v>
      </c>
      <c r="V37" s="18">
        <f t="shared" si="14"/>
        <v>1.8383977900552486</v>
      </c>
    </row>
    <row r="38" spans="2:22" x14ac:dyDescent="0.25">
      <c r="B38" s="28" t="s">
        <v>125</v>
      </c>
      <c r="C38" s="14">
        <f t="shared" si="15"/>
        <v>664</v>
      </c>
      <c r="D38" s="15">
        <f t="shared" si="15"/>
        <v>634</v>
      </c>
      <c r="E38" s="16">
        <f t="shared" si="1"/>
        <v>649</v>
      </c>
      <c r="F38" s="16">
        <f t="shared" si="2"/>
        <v>21.213203435596427</v>
      </c>
      <c r="G38" s="17">
        <f t="shared" si="3"/>
        <v>3.2685983722028391</v>
      </c>
      <c r="H38" s="18">
        <f t="shared" si="4"/>
        <v>1.7928176795580111</v>
      </c>
      <c r="J38" s="19">
        <f t="shared" si="16"/>
        <v>485</v>
      </c>
      <c r="K38" s="20">
        <f t="shared" si="16"/>
        <v>492</v>
      </c>
      <c r="L38" s="21">
        <f t="shared" si="6"/>
        <v>488.5</v>
      </c>
      <c r="M38" s="21">
        <f t="shared" si="7"/>
        <v>4.9497474683058327</v>
      </c>
      <c r="N38" s="22">
        <f t="shared" si="8"/>
        <v>1.0132543435631183</v>
      </c>
      <c r="O38" s="23">
        <f t="shared" si="9"/>
        <v>1.3494475138121547</v>
      </c>
      <c r="Q38" s="19">
        <f t="shared" si="17"/>
        <v>451</v>
      </c>
      <c r="R38" s="20">
        <f t="shared" si="17"/>
        <v>434</v>
      </c>
      <c r="S38" s="21">
        <f t="shared" si="11"/>
        <v>442.5</v>
      </c>
      <c r="T38" s="21">
        <f t="shared" si="12"/>
        <v>12.020815280171307</v>
      </c>
      <c r="U38" s="22">
        <f t="shared" si="13"/>
        <v>2.7165684248974706</v>
      </c>
      <c r="V38" s="23">
        <f t="shared" si="14"/>
        <v>1.2223756906077348</v>
      </c>
    </row>
    <row r="39" spans="2:22" x14ac:dyDescent="0.25">
      <c r="B39" s="28" t="s">
        <v>30</v>
      </c>
      <c r="C39" s="14">
        <f>I19</f>
        <v>362</v>
      </c>
      <c r="D39" s="15">
        <f>J19</f>
        <v>340</v>
      </c>
      <c r="E39" s="16">
        <f>AVERAGE(C39:C39)</f>
        <v>362</v>
      </c>
      <c r="F39" s="16">
        <f>STDEV(C39:D39)</f>
        <v>15.556349186104045</v>
      </c>
      <c r="G39" s="17">
        <f t="shared" si="3"/>
        <v>4.2973340293105098</v>
      </c>
      <c r="H39" s="18">
        <f t="shared" ref="H39:H40" si="18">E39/$E$40</f>
        <v>1.0357653791130186</v>
      </c>
    </row>
    <row r="40" spans="2:22" x14ac:dyDescent="0.25">
      <c r="B40" s="29" t="s">
        <v>31</v>
      </c>
      <c r="C40" s="19">
        <f>K19</f>
        <v>382</v>
      </c>
      <c r="D40" s="20">
        <f>L19</f>
        <v>317</v>
      </c>
      <c r="E40" s="21">
        <f t="shared" si="1"/>
        <v>349.5</v>
      </c>
      <c r="F40" s="21">
        <f t="shared" si="2"/>
        <v>45.961940777125591</v>
      </c>
      <c r="G40" s="22">
        <f>F40/E40*100</f>
        <v>13.150769893312042</v>
      </c>
      <c r="H40" s="23">
        <f t="shared" si="18"/>
        <v>1</v>
      </c>
    </row>
  </sheetData>
  <mergeCells count="3">
    <mergeCell ref="B23:H23"/>
    <mergeCell ref="J23:O23"/>
    <mergeCell ref="Q23:V2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A12" zoomScale="90" zoomScaleNormal="90" workbookViewId="0">
      <selection activeCell="J36" sqref="J36"/>
    </sheetView>
  </sheetViews>
  <sheetFormatPr defaultRowHeight="15" x14ac:dyDescent="0.25"/>
  <sheetData>
    <row r="1" spans="1:13" s="114" customFormat="1" x14ac:dyDescent="0.25"/>
    <row r="2" spans="1:13" s="114" customFormat="1" x14ac:dyDescent="0.25"/>
    <row r="3" spans="1:13" x14ac:dyDescent="0.25">
      <c r="A3" s="103"/>
      <c r="B3" s="102"/>
      <c r="C3" s="102"/>
      <c r="D3" s="103" t="s">
        <v>1</v>
      </c>
      <c r="E3" s="102"/>
      <c r="F3" s="102"/>
      <c r="G3" s="102"/>
      <c r="H3" s="102"/>
      <c r="I3" s="102"/>
      <c r="J3" s="102"/>
      <c r="K3" s="103" t="s">
        <v>126</v>
      </c>
      <c r="L3" s="102"/>
      <c r="M3" s="102"/>
    </row>
    <row r="4" spans="1:13" x14ac:dyDescent="0.25">
      <c r="A4" s="103" t="s">
        <v>3</v>
      </c>
      <c r="B4" s="102"/>
      <c r="C4" s="102"/>
      <c r="D4" s="102"/>
      <c r="E4" s="102"/>
      <c r="F4" s="102"/>
      <c r="G4" s="102"/>
      <c r="H4" s="102"/>
      <c r="I4" s="103" t="s">
        <v>127</v>
      </c>
      <c r="J4" s="102"/>
      <c r="K4" s="103" t="s">
        <v>128</v>
      </c>
      <c r="L4" s="102"/>
      <c r="M4" s="102"/>
    </row>
    <row r="5" spans="1:13" x14ac:dyDescent="0.25">
      <c r="A5" s="103" t="s">
        <v>129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</row>
    <row r="6" spans="1:13" x14ac:dyDescent="0.25">
      <c r="A6" s="103" t="s">
        <v>45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</row>
    <row r="7" spans="1:13" x14ac:dyDescent="0.25">
      <c r="A7" s="103" t="s">
        <v>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</row>
    <row r="11" spans="1:13" x14ac:dyDescent="0.25">
      <c r="A11" s="102"/>
      <c r="B11" s="102" t="s">
        <v>9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</row>
    <row r="12" spans="1:13" x14ac:dyDescent="0.25">
      <c r="A12" s="102"/>
      <c r="B12" s="104">
        <v>1</v>
      </c>
      <c r="C12" s="104">
        <v>2</v>
      </c>
      <c r="D12" s="104">
        <v>3</v>
      </c>
      <c r="E12" s="104">
        <v>4</v>
      </c>
      <c r="F12" s="104">
        <v>5</v>
      </c>
      <c r="G12" s="104">
        <v>6</v>
      </c>
      <c r="H12" s="104">
        <v>7</v>
      </c>
      <c r="I12" s="104">
        <v>8</v>
      </c>
      <c r="J12" s="104">
        <v>9</v>
      </c>
      <c r="K12" s="104">
        <v>10</v>
      </c>
      <c r="L12" s="104">
        <v>11</v>
      </c>
      <c r="M12" s="104">
        <v>12</v>
      </c>
    </row>
    <row r="13" spans="1:13" x14ac:dyDescent="0.25">
      <c r="A13" s="104" t="s">
        <v>10</v>
      </c>
      <c r="B13" s="105">
        <v>486</v>
      </c>
      <c r="C13" s="106">
        <v>287</v>
      </c>
      <c r="D13" s="106">
        <v>599</v>
      </c>
      <c r="E13" s="106">
        <v>187</v>
      </c>
      <c r="F13" s="106">
        <v>237</v>
      </c>
      <c r="G13" s="106">
        <v>409</v>
      </c>
      <c r="H13" s="106"/>
      <c r="I13" s="106"/>
      <c r="J13" s="106"/>
      <c r="K13" s="106"/>
      <c r="L13" s="106"/>
      <c r="M13" s="107"/>
    </row>
    <row r="14" spans="1:13" x14ac:dyDescent="0.25">
      <c r="A14" s="104" t="s">
        <v>11</v>
      </c>
      <c r="B14" s="108">
        <v>899</v>
      </c>
      <c r="C14" s="109">
        <v>555</v>
      </c>
      <c r="D14" s="109">
        <v>655</v>
      </c>
      <c r="E14" s="109">
        <v>289</v>
      </c>
      <c r="F14" s="109">
        <v>255</v>
      </c>
      <c r="G14" s="109">
        <v>603</v>
      </c>
      <c r="H14" s="109"/>
      <c r="I14" s="109"/>
      <c r="J14" s="109"/>
      <c r="K14" s="109"/>
      <c r="L14" s="109"/>
      <c r="M14" s="110"/>
    </row>
    <row r="15" spans="1:13" x14ac:dyDescent="0.25">
      <c r="A15" s="104" t="s">
        <v>12</v>
      </c>
      <c r="B15" s="108">
        <v>7390</v>
      </c>
      <c r="C15" s="109">
        <v>4374</v>
      </c>
      <c r="D15" s="109">
        <v>659</v>
      </c>
      <c r="E15" s="109">
        <v>629</v>
      </c>
      <c r="F15" s="109">
        <v>530</v>
      </c>
      <c r="G15" s="109">
        <v>797</v>
      </c>
      <c r="H15" s="109"/>
      <c r="I15" s="109"/>
      <c r="J15" s="109"/>
      <c r="K15" s="109"/>
      <c r="L15" s="109"/>
      <c r="M15" s="110"/>
    </row>
    <row r="16" spans="1:13" x14ac:dyDescent="0.25">
      <c r="A16" s="104" t="s">
        <v>13</v>
      </c>
      <c r="B16" s="108">
        <v>241</v>
      </c>
      <c r="C16" s="109">
        <v>303</v>
      </c>
      <c r="D16" s="109">
        <v>318</v>
      </c>
      <c r="E16" s="109">
        <v>251</v>
      </c>
      <c r="F16" s="109">
        <v>653</v>
      </c>
      <c r="G16" s="109">
        <v>514</v>
      </c>
      <c r="H16" s="109"/>
      <c r="I16" s="109"/>
      <c r="J16" s="109"/>
      <c r="K16" s="109"/>
      <c r="L16" s="109"/>
      <c r="M16" s="110"/>
    </row>
    <row r="17" spans="1:22" x14ac:dyDescent="0.25">
      <c r="A17" s="104" t="s">
        <v>14</v>
      </c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10"/>
    </row>
    <row r="18" spans="1:22" x14ac:dyDescent="0.25">
      <c r="A18" s="104" t="s">
        <v>15</v>
      </c>
      <c r="B18" s="108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10"/>
    </row>
    <row r="19" spans="1:22" x14ac:dyDescent="0.25">
      <c r="A19" s="104" t="s">
        <v>16</v>
      </c>
      <c r="B19" s="108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10"/>
    </row>
    <row r="20" spans="1:22" x14ac:dyDescent="0.25">
      <c r="A20" s="104" t="s">
        <v>17</v>
      </c>
      <c r="B20" s="111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</row>
    <row r="24" spans="1:22" s="114" customFormat="1" x14ac:dyDescent="0.25">
      <c r="B24" s="170" t="s">
        <v>36</v>
      </c>
      <c r="C24" s="171"/>
      <c r="D24" s="171"/>
      <c r="E24" s="171"/>
      <c r="F24" s="171"/>
      <c r="G24" s="171"/>
      <c r="H24" s="172"/>
      <c r="I24" s="39"/>
      <c r="J24" s="170" t="s">
        <v>40</v>
      </c>
      <c r="K24" s="171"/>
      <c r="L24" s="171"/>
      <c r="M24" s="171"/>
      <c r="N24" s="171"/>
      <c r="O24" s="172"/>
      <c r="Q24" s="170" t="s">
        <v>39</v>
      </c>
      <c r="R24" s="171"/>
      <c r="S24" s="171"/>
      <c r="T24" s="171"/>
      <c r="U24" s="171"/>
      <c r="V24" s="172"/>
    </row>
    <row r="25" spans="1:22" s="114" customFormat="1" x14ac:dyDescent="0.25">
      <c r="B25" s="27"/>
      <c r="C25" s="24" t="s">
        <v>69</v>
      </c>
      <c r="D25" s="25" t="s">
        <v>33</v>
      </c>
      <c r="E25" s="25" t="s">
        <v>34</v>
      </c>
      <c r="F25" s="25" t="s">
        <v>37</v>
      </c>
      <c r="G25" s="25" t="s">
        <v>38</v>
      </c>
      <c r="H25" s="26" t="s">
        <v>70</v>
      </c>
      <c r="I25" s="15"/>
      <c r="J25" s="37" t="s">
        <v>69</v>
      </c>
      <c r="K25" s="38" t="s">
        <v>33</v>
      </c>
      <c r="L25" s="38" t="s">
        <v>34</v>
      </c>
      <c r="M25" s="38" t="s">
        <v>37</v>
      </c>
      <c r="N25" s="38" t="s">
        <v>38</v>
      </c>
      <c r="O25" s="116" t="s">
        <v>70</v>
      </c>
      <c r="Q25" s="37" t="s">
        <v>69</v>
      </c>
      <c r="R25" s="38" t="s">
        <v>33</v>
      </c>
      <c r="S25" s="38" t="s">
        <v>34</v>
      </c>
      <c r="T25" s="38" t="s">
        <v>37</v>
      </c>
      <c r="U25" s="38" t="s">
        <v>38</v>
      </c>
      <c r="V25" s="116" t="s">
        <v>70</v>
      </c>
    </row>
    <row r="26" spans="1:22" s="114" customFormat="1" x14ac:dyDescent="0.25">
      <c r="B26" s="14" t="s">
        <v>133</v>
      </c>
      <c r="C26" s="37">
        <f>B13</f>
        <v>486</v>
      </c>
      <c r="D26" s="37">
        <f>C13</f>
        <v>287</v>
      </c>
      <c r="E26" s="53">
        <f>AVERAGE(C26:D26)</f>
        <v>386.5</v>
      </c>
      <c r="F26" s="53">
        <f>STDEV(C26:D26)</f>
        <v>140.71424945612296</v>
      </c>
      <c r="G26" s="67">
        <f>F26/E26*100</f>
        <v>36.407309044275024</v>
      </c>
      <c r="H26" s="68">
        <f>E26/$E$29</f>
        <v>1.2447665056360708</v>
      </c>
      <c r="J26" s="37">
        <f>D13</f>
        <v>599</v>
      </c>
      <c r="K26" s="38">
        <f>E13</f>
        <v>187</v>
      </c>
      <c r="L26" s="53">
        <f>AVERAGE(J26:K26)</f>
        <v>393</v>
      </c>
      <c r="M26" s="53">
        <f>STDEV(J26:K26)</f>
        <v>291.3279938488576</v>
      </c>
      <c r="N26" s="67">
        <f>M26/L26*100</f>
        <v>74.129260521337812</v>
      </c>
      <c r="O26" s="68">
        <f>L26/$E$29</f>
        <v>1.2657004830917875</v>
      </c>
      <c r="Q26" s="37">
        <f>F13</f>
        <v>237</v>
      </c>
      <c r="R26" s="38">
        <f>G13</f>
        <v>409</v>
      </c>
      <c r="S26" s="53">
        <f>AVERAGE(Q26:R26)</f>
        <v>323</v>
      </c>
      <c r="T26" s="53">
        <f>STDEV(Q26:R26)</f>
        <v>121.62236636408618</v>
      </c>
      <c r="U26" s="67">
        <f>T26/S26*100</f>
        <v>37.653983394453924</v>
      </c>
      <c r="V26" s="68">
        <f>S26/$E$29</f>
        <v>1.0402576489533011</v>
      </c>
    </row>
    <row r="27" spans="1:22" s="114" customFormat="1" x14ac:dyDescent="0.25">
      <c r="B27" s="14" t="s">
        <v>134</v>
      </c>
      <c r="C27" s="14">
        <f t="shared" ref="C27:D27" si="0">B14</f>
        <v>899</v>
      </c>
      <c r="D27" s="14">
        <f t="shared" si="0"/>
        <v>555</v>
      </c>
      <c r="E27" s="16">
        <f t="shared" ref="E27" si="1">AVERAGE(C27:D27)</f>
        <v>727</v>
      </c>
      <c r="F27" s="16">
        <f t="shared" ref="F27" si="2">STDEV(C27:D27)</f>
        <v>243.24473272817235</v>
      </c>
      <c r="G27" s="17">
        <f t="shared" ref="G27" si="3">F27/E27*100</f>
        <v>33.458697761784364</v>
      </c>
      <c r="H27" s="18">
        <f t="shared" ref="H27:H30" si="4">E27/$E$29</f>
        <v>2.3413848631239937</v>
      </c>
      <c r="J27" s="14">
        <f t="shared" ref="J27:K27" si="5">D14</f>
        <v>655</v>
      </c>
      <c r="K27" s="15">
        <f t="shared" si="5"/>
        <v>289</v>
      </c>
      <c r="L27" s="16">
        <f t="shared" ref="L27" si="6">AVERAGE(J27:K27)</f>
        <v>472</v>
      </c>
      <c r="M27" s="16">
        <f t="shared" ref="M27" si="7">STDEV(J27:K27)</f>
        <v>258.80108191427638</v>
      </c>
      <c r="N27" s="17">
        <f t="shared" ref="N27" si="8">M27/L27*100</f>
        <v>54.830737693702623</v>
      </c>
      <c r="O27" s="18">
        <f t="shared" ref="O27:O28" si="9">L27/$E$29</f>
        <v>1.5201288244766507</v>
      </c>
      <c r="Q27" s="14">
        <f t="shared" ref="Q27:R27" si="10">F14</f>
        <v>255</v>
      </c>
      <c r="R27" s="15">
        <f t="shared" si="10"/>
        <v>603</v>
      </c>
      <c r="S27" s="16">
        <f t="shared" ref="S27" si="11">AVERAGE(Q27:R27)</f>
        <v>429</v>
      </c>
      <c r="T27" s="16">
        <f t="shared" ref="T27" si="12">STDEV(Q27:R27)</f>
        <v>246.07315985291854</v>
      </c>
      <c r="U27" s="17">
        <f t="shared" ref="U27" si="13">T27/S27*100</f>
        <v>57.359710921426235</v>
      </c>
      <c r="V27" s="18">
        <f t="shared" ref="V27:V28" si="14">S27/$E$29</f>
        <v>1.3816425120772946</v>
      </c>
    </row>
    <row r="28" spans="1:22" x14ac:dyDescent="0.25">
      <c r="B28" s="14" t="s">
        <v>135</v>
      </c>
      <c r="C28" s="14">
        <f t="shared" ref="C28:D28" si="15">B15</f>
        <v>7390</v>
      </c>
      <c r="D28" s="14">
        <f t="shared" si="15"/>
        <v>4374</v>
      </c>
      <c r="E28" s="16">
        <f>AVERAGE(C28:D28)</f>
        <v>5882</v>
      </c>
      <c r="F28" s="16">
        <f>STDEV(C28:D28)</f>
        <v>2132.6340520586273</v>
      </c>
      <c r="G28" s="17">
        <f>F28/E28*100</f>
        <v>36.256954302254805</v>
      </c>
      <c r="H28" s="18">
        <f t="shared" si="4"/>
        <v>18.943639291465377</v>
      </c>
      <c r="J28" s="19">
        <f t="shared" ref="J28:K28" si="16">D15</f>
        <v>659</v>
      </c>
      <c r="K28" s="20">
        <f t="shared" si="16"/>
        <v>629</v>
      </c>
      <c r="L28" s="21">
        <f>AVERAGE(J28:K28)</f>
        <v>644</v>
      </c>
      <c r="M28" s="21">
        <f>STDEV(J28:K28)</f>
        <v>21.213203435596427</v>
      </c>
      <c r="N28" s="22">
        <f t="shared" ref="N28" si="17">M28/L28*100</f>
        <v>3.2939756887572091</v>
      </c>
      <c r="O28" s="23">
        <f t="shared" si="9"/>
        <v>2.074074074074074</v>
      </c>
      <c r="Q28" s="19">
        <f t="shared" ref="Q28:R28" si="18">F15</f>
        <v>530</v>
      </c>
      <c r="R28" s="20">
        <f t="shared" si="18"/>
        <v>797</v>
      </c>
      <c r="S28" s="21">
        <f t="shared" ref="S28" si="19">AVERAGE(Q28:R28)</f>
        <v>663.5</v>
      </c>
      <c r="T28" s="21">
        <f t="shared" ref="T28" si="20">STDEV(Q28:R28)</f>
        <v>188.79751057680818</v>
      </c>
      <c r="U28" s="22">
        <f t="shared" ref="U28" si="21">T28/S28*100</f>
        <v>28.454786823934917</v>
      </c>
      <c r="V28" s="23">
        <f t="shared" si="14"/>
        <v>2.136876006441224</v>
      </c>
    </row>
    <row r="29" spans="1:22" x14ac:dyDescent="0.25">
      <c r="B29" s="14" t="s">
        <v>30</v>
      </c>
      <c r="C29" s="14">
        <f>C16</f>
        <v>303</v>
      </c>
      <c r="D29" s="15">
        <f>D16</f>
        <v>318</v>
      </c>
      <c r="E29" s="16">
        <f t="shared" ref="E29:E30" si="22">AVERAGE(C29:D29)</f>
        <v>310.5</v>
      </c>
      <c r="F29" s="16">
        <f t="shared" ref="F29:F30" si="23">STDEV(C29:D29)</f>
        <v>10.606601717798213</v>
      </c>
      <c r="G29" s="17">
        <f t="shared" ref="G29:G30" si="24">F29/E29*100</f>
        <v>3.4159747883408094</v>
      </c>
      <c r="H29" s="18">
        <f t="shared" si="4"/>
        <v>1</v>
      </c>
    </row>
    <row r="30" spans="1:22" x14ac:dyDescent="0.25">
      <c r="B30" s="19" t="s">
        <v>31</v>
      </c>
      <c r="C30" s="19">
        <f>E16</f>
        <v>251</v>
      </c>
      <c r="D30" s="20">
        <f>G16</f>
        <v>514</v>
      </c>
      <c r="E30" s="21">
        <f t="shared" si="22"/>
        <v>382.5</v>
      </c>
      <c r="F30" s="21">
        <f t="shared" si="23"/>
        <v>185.96908345206199</v>
      </c>
      <c r="G30" s="22">
        <f t="shared" si="24"/>
        <v>48.619368222761302</v>
      </c>
      <c r="H30" s="23">
        <f t="shared" si="4"/>
        <v>1.2318840579710144</v>
      </c>
    </row>
  </sheetData>
  <mergeCells count="3">
    <mergeCell ref="B24:H24"/>
    <mergeCell ref="J24:O24"/>
    <mergeCell ref="Q24:V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2"/>
  <sheetViews>
    <sheetView topLeftCell="G17" zoomScale="90" zoomScaleNormal="90" workbookViewId="0">
      <selection activeCell="O41" sqref="O41"/>
    </sheetView>
  </sheetViews>
  <sheetFormatPr defaultRowHeight="15" x14ac:dyDescent="0.25"/>
  <cols>
    <col min="1" max="5" width="9.140625" style="114"/>
    <col min="6" max="6" width="11" style="114" customWidth="1"/>
    <col min="7" max="16384" width="9.140625" style="114"/>
  </cols>
  <sheetData>
    <row r="3" spans="1:13" x14ac:dyDescent="0.25">
      <c r="A3" s="127" t="s">
        <v>0</v>
      </c>
      <c r="B3" s="126"/>
      <c r="C3" s="126"/>
      <c r="D3" s="127" t="s">
        <v>1</v>
      </c>
      <c r="E3" s="126"/>
      <c r="F3" s="126"/>
      <c r="G3" s="126"/>
      <c r="H3" s="126"/>
      <c r="I3" s="126"/>
      <c r="J3" s="126"/>
      <c r="K3" s="127" t="s">
        <v>136</v>
      </c>
      <c r="L3" s="126"/>
      <c r="M3" s="126"/>
    </row>
    <row r="4" spans="1:13" x14ac:dyDescent="0.25">
      <c r="A4" s="127" t="s">
        <v>3</v>
      </c>
      <c r="B4" s="126"/>
      <c r="C4" s="126"/>
      <c r="D4" s="126"/>
      <c r="E4" s="126"/>
      <c r="F4" s="126"/>
      <c r="G4" s="126"/>
      <c r="H4" s="126"/>
      <c r="I4" s="127" t="s">
        <v>137</v>
      </c>
      <c r="J4" s="126"/>
      <c r="K4" s="127" t="s">
        <v>138</v>
      </c>
      <c r="L4" s="126"/>
      <c r="M4" s="126"/>
    </row>
    <row r="5" spans="1:13" x14ac:dyDescent="0.25">
      <c r="A5" s="127" t="s">
        <v>139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13" x14ac:dyDescent="0.25">
      <c r="A6" s="127" t="s">
        <v>140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13" x14ac:dyDescent="0.25">
      <c r="A7" s="115" t="s">
        <v>8</v>
      </c>
    </row>
    <row r="11" spans="1:13" x14ac:dyDescent="0.25">
      <c r="B11" s="114" t="s">
        <v>9</v>
      </c>
    </row>
    <row r="12" spans="1:13" x14ac:dyDescent="0.25">
      <c r="B12" s="104">
        <v>1</v>
      </c>
      <c r="C12" s="104">
        <v>2</v>
      </c>
      <c r="D12" s="104">
        <v>3</v>
      </c>
      <c r="E12" s="104">
        <v>4</v>
      </c>
      <c r="F12" s="104">
        <v>5</v>
      </c>
      <c r="G12" s="104">
        <v>6</v>
      </c>
      <c r="H12" s="104">
        <v>7</v>
      </c>
      <c r="I12" s="104">
        <v>8</v>
      </c>
      <c r="J12" s="104">
        <v>9</v>
      </c>
      <c r="K12" s="104">
        <v>10</v>
      </c>
      <c r="L12" s="104">
        <v>11</v>
      </c>
      <c r="M12" s="104">
        <v>12</v>
      </c>
    </row>
    <row r="13" spans="1:13" x14ac:dyDescent="0.25">
      <c r="A13" s="104" t="s">
        <v>10</v>
      </c>
      <c r="B13" s="122">
        <v>654</v>
      </c>
      <c r="C13" s="123">
        <v>496</v>
      </c>
      <c r="D13" s="123">
        <v>492</v>
      </c>
      <c r="E13" s="123">
        <v>532</v>
      </c>
      <c r="F13" s="123">
        <v>403</v>
      </c>
      <c r="G13" s="123">
        <v>470</v>
      </c>
      <c r="H13" s="106"/>
      <c r="I13" s="106"/>
      <c r="J13" s="106"/>
      <c r="K13" s="106"/>
      <c r="L13" s="106"/>
      <c r="M13" s="107"/>
    </row>
    <row r="14" spans="1:13" x14ac:dyDescent="0.25">
      <c r="A14" s="104" t="s">
        <v>11</v>
      </c>
      <c r="B14" s="124">
        <v>631</v>
      </c>
      <c r="C14" s="125">
        <v>653</v>
      </c>
      <c r="D14" s="125">
        <v>546</v>
      </c>
      <c r="E14" s="125">
        <v>682</v>
      </c>
      <c r="F14" s="125">
        <v>457</v>
      </c>
      <c r="G14" s="125">
        <v>503</v>
      </c>
      <c r="H14" s="109"/>
      <c r="I14" s="109"/>
      <c r="J14" s="109"/>
      <c r="K14" s="109"/>
      <c r="L14" s="109"/>
      <c r="M14" s="110"/>
    </row>
    <row r="15" spans="1:13" x14ac:dyDescent="0.25">
      <c r="A15" s="104" t="s">
        <v>12</v>
      </c>
      <c r="B15" s="124">
        <v>829</v>
      </c>
      <c r="C15" s="125">
        <v>859</v>
      </c>
      <c r="D15" s="125">
        <v>570</v>
      </c>
      <c r="E15" s="125">
        <v>567</v>
      </c>
      <c r="F15" s="125">
        <v>457</v>
      </c>
      <c r="G15" s="125">
        <v>428</v>
      </c>
      <c r="H15" s="109"/>
      <c r="I15" s="109"/>
      <c r="J15" s="109"/>
      <c r="K15" s="109"/>
      <c r="L15" s="109"/>
      <c r="M15" s="110"/>
    </row>
    <row r="16" spans="1:13" x14ac:dyDescent="0.25">
      <c r="A16" s="104" t="s">
        <v>13</v>
      </c>
      <c r="B16" s="124">
        <v>545</v>
      </c>
      <c r="C16" s="125">
        <v>570</v>
      </c>
      <c r="D16" s="125">
        <v>598</v>
      </c>
      <c r="E16" s="125">
        <v>450</v>
      </c>
      <c r="F16" s="125">
        <v>595</v>
      </c>
      <c r="G16" s="125">
        <v>503</v>
      </c>
      <c r="H16" s="109"/>
      <c r="I16" s="109"/>
      <c r="J16" s="109"/>
      <c r="K16" s="109"/>
      <c r="L16" s="109"/>
      <c r="M16" s="110"/>
    </row>
    <row r="17" spans="1:22" x14ac:dyDescent="0.25">
      <c r="A17" s="104" t="s">
        <v>14</v>
      </c>
      <c r="B17" s="124">
        <v>629</v>
      </c>
      <c r="C17" s="125">
        <v>650</v>
      </c>
      <c r="D17" s="125">
        <v>531</v>
      </c>
      <c r="E17" s="125">
        <v>590</v>
      </c>
      <c r="F17" s="125">
        <v>1707</v>
      </c>
      <c r="G17" s="125">
        <v>541</v>
      </c>
      <c r="H17" s="109"/>
      <c r="I17" s="109"/>
      <c r="J17" s="109"/>
      <c r="K17" s="109"/>
      <c r="L17" s="109"/>
      <c r="M17" s="110"/>
    </row>
    <row r="18" spans="1:22" x14ac:dyDescent="0.25">
      <c r="A18" s="104" t="s">
        <v>15</v>
      </c>
      <c r="B18" s="124">
        <v>505</v>
      </c>
      <c r="C18" s="125">
        <v>578</v>
      </c>
      <c r="D18" s="125">
        <v>455</v>
      </c>
      <c r="E18" s="125">
        <v>430</v>
      </c>
      <c r="F18" s="125">
        <v>447</v>
      </c>
      <c r="G18" s="125">
        <v>743</v>
      </c>
      <c r="H18" s="109"/>
      <c r="I18" s="109"/>
      <c r="J18" s="109"/>
      <c r="K18" s="109"/>
      <c r="L18" s="109"/>
      <c r="M18" s="110"/>
    </row>
    <row r="19" spans="1:22" x14ac:dyDescent="0.25">
      <c r="A19" s="104" t="s">
        <v>16</v>
      </c>
      <c r="B19" s="124">
        <v>562</v>
      </c>
      <c r="C19" s="125">
        <v>451</v>
      </c>
      <c r="D19" s="125">
        <v>430</v>
      </c>
      <c r="E19" s="125">
        <v>508</v>
      </c>
      <c r="F19" s="125">
        <v>469</v>
      </c>
      <c r="G19" s="125">
        <v>424</v>
      </c>
      <c r="H19" s="109"/>
      <c r="I19" s="109"/>
      <c r="J19" s="109"/>
      <c r="K19" s="109"/>
      <c r="L19" s="109"/>
      <c r="M19" s="110"/>
    </row>
    <row r="20" spans="1:22" x14ac:dyDescent="0.25">
      <c r="A20" s="104" t="s">
        <v>17</v>
      </c>
      <c r="B20" s="111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</row>
    <row r="23" spans="1:22" x14ac:dyDescent="0.25">
      <c r="B23" s="170" t="s">
        <v>36</v>
      </c>
      <c r="C23" s="171"/>
      <c r="D23" s="171"/>
      <c r="E23" s="171"/>
      <c r="F23" s="171"/>
      <c r="G23" s="171"/>
      <c r="H23" s="171"/>
      <c r="I23" s="39"/>
      <c r="J23" s="170" t="s">
        <v>40</v>
      </c>
      <c r="K23" s="171"/>
      <c r="L23" s="171"/>
      <c r="M23" s="171"/>
      <c r="N23" s="171"/>
      <c r="O23" s="172"/>
      <c r="Q23" s="170" t="s">
        <v>39</v>
      </c>
      <c r="R23" s="171"/>
      <c r="S23" s="171"/>
      <c r="T23" s="171"/>
      <c r="U23" s="171"/>
      <c r="V23" s="172"/>
    </row>
    <row r="24" spans="1:22" x14ac:dyDescent="0.25">
      <c r="B24" s="27"/>
      <c r="C24" s="37" t="s">
        <v>69</v>
      </c>
      <c r="D24" s="38" t="s">
        <v>33</v>
      </c>
      <c r="E24" s="38" t="s">
        <v>34</v>
      </c>
      <c r="F24" s="38" t="s">
        <v>37</v>
      </c>
      <c r="G24" s="38" t="s">
        <v>38</v>
      </c>
      <c r="H24" s="38" t="s">
        <v>70</v>
      </c>
      <c r="I24" s="15"/>
      <c r="J24" s="37" t="s">
        <v>69</v>
      </c>
      <c r="K24" s="38" t="s">
        <v>33</v>
      </c>
      <c r="L24" s="38" t="s">
        <v>34</v>
      </c>
      <c r="M24" s="38" t="s">
        <v>37</v>
      </c>
      <c r="N24" s="38" t="s">
        <v>38</v>
      </c>
      <c r="O24" s="116" t="s">
        <v>70</v>
      </c>
      <c r="Q24" s="37" t="s">
        <v>69</v>
      </c>
      <c r="R24" s="38" t="s">
        <v>33</v>
      </c>
      <c r="S24" s="38" t="s">
        <v>34</v>
      </c>
      <c r="T24" s="38" t="s">
        <v>37</v>
      </c>
      <c r="U24" s="38" t="s">
        <v>38</v>
      </c>
      <c r="V24" s="116" t="s">
        <v>70</v>
      </c>
    </row>
    <row r="25" spans="1:22" x14ac:dyDescent="0.25">
      <c r="B25" s="14" t="s">
        <v>141</v>
      </c>
      <c r="C25" s="37">
        <f>B13</f>
        <v>654</v>
      </c>
      <c r="D25" s="38">
        <f>C13</f>
        <v>496</v>
      </c>
      <c r="E25" s="53">
        <f>AVERAGE(C25:D25)</f>
        <v>575</v>
      </c>
      <c r="F25" s="53">
        <f>STDEV(C25:D25)</f>
        <v>111.72287142747452</v>
      </c>
      <c r="G25" s="67">
        <f>F25/E25*100</f>
        <v>19.430064596082524</v>
      </c>
      <c r="H25" s="68">
        <f>E25/$E$31</f>
        <v>1.3053348467650396</v>
      </c>
      <c r="J25" s="37">
        <f>D13</f>
        <v>492</v>
      </c>
      <c r="K25" s="38">
        <f>E13</f>
        <v>532</v>
      </c>
      <c r="L25" s="53">
        <f>AVERAGE(J25:K25)</f>
        <v>512</v>
      </c>
      <c r="M25" s="53">
        <f>STDEV(J25:K25)</f>
        <v>28.284271247461902</v>
      </c>
      <c r="N25" s="67">
        <f>M25/L25*100</f>
        <v>5.5242717280199027</v>
      </c>
      <c r="O25" s="68">
        <f>L25/$E$31</f>
        <v>1.1623155505107832</v>
      </c>
      <c r="Q25" s="37">
        <f>F13</f>
        <v>403</v>
      </c>
      <c r="R25" s="38">
        <f>G13</f>
        <v>470</v>
      </c>
      <c r="S25" s="53">
        <f>AVERAGE(Q25:R25)</f>
        <v>436.5</v>
      </c>
      <c r="T25" s="53">
        <f>STDEV(Q25:R25)</f>
        <v>47.376154339498683</v>
      </c>
      <c r="U25" s="67">
        <f>T25/S25*100</f>
        <v>10.853643605841622</v>
      </c>
      <c r="V25" s="68">
        <f>S25/$E$31</f>
        <v>0.99091940976163451</v>
      </c>
    </row>
    <row r="26" spans="1:22" x14ac:dyDescent="0.25">
      <c r="B26" s="14" t="s">
        <v>142</v>
      </c>
      <c r="C26" s="14">
        <f t="shared" ref="C26:D30" si="0">B14</f>
        <v>631</v>
      </c>
      <c r="D26" s="15">
        <f t="shared" si="0"/>
        <v>653</v>
      </c>
      <c r="E26" s="16">
        <f t="shared" ref="E26:E32" si="1">AVERAGE(C26:D26)</f>
        <v>642</v>
      </c>
      <c r="F26" s="16">
        <f t="shared" ref="F26:F32" si="2">STDEV(C26:D26)</f>
        <v>15.556349186104045</v>
      </c>
      <c r="G26" s="17">
        <f t="shared" ref="G26:G32" si="3">F26/E26*100</f>
        <v>2.4231073498604432</v>
      </c>
      <c r="H26" s="18">
        <f t="shared" ref="H26:H32" si="4">E26/$E$31</f>
        <v>1.4574347332576618</v>
      </c>
      <c r="J26" s="14">
        <f t="shared" ref="J26:K31" si="5">D14</f>
        <v>546</v>
      </c>
      <c r="K26" s="15">
        <f t="shared" si="5"/>
        <v>682</v>
      </c>
      <c r="L26" s="16">
        <f t="shared" ref="L26:L31" si="6">AVERAGE(J26:K26)</f>
        <v>614</v>
      </c>
      <c r="M26" s="16">
        <f t="shared" ref="M26:M31" si="7">STDEV(J26:K26)</f>
        <v>96.166522241370458</v>
      </c>
      <c r="N26" s="17">
        <f t="shared" ref="N26:N31" si="8">M26/L26*100</f>
        <v>15.66230003931115</v>
      </c>
      <c r="O26" s="18">
        <f t="shared" ref="O26:O31" si="9">L26/$E$31</f>
        <v>1.3938706015891034</v>
      </c>
      <c r="Q26" s="14">
        <f t="shared" ref="Q26:R31" si="10">F14</f>
        <v>457</v>
      </c>
      <c r="R26" s="15">
        <f t="shared" si="10"/>
        <v>503</v>
      </c>
      <c r="S26" s="16">
        <f t="shared" ref="S26:S31" si="11">AVERAGE(Q26:R26)</f>
        <v>480</v>
      </c>
      <c r="T26" s="16">
        <f t="shared" ref="T26:T31" si="12">STDEV(Q26:R26)</f>
        <v>32.526911934581186</v>
      </c>
      <c r="U26" s="17">
        <f t="shared" ref="U26:U31" si="13">T26/S26*100</f>
        <v>6.7764399863710798</v>
      </c>
      <c r="V26" s="18">
        <f t="shared" ref="V26:V31" si="14">S26/$E$31</f>
        <v>1.0896708286038592</v>
      </c>
    </row>
    <row r="27" spans="1:22" x14ac:dyDescent="0.25">
      <c r="B27" s="14" t="s">
        <v>143</v>
      </c>
      <c r="C27" s="14">
        <f t="shared" si="0"/>
        <v>829</v>
      </c>
      <c r="D27" s="15">
        <f t="shared" si="0"/>
        <v>859</v>
      </c>
      <c r="E27" s="16">
        <f t="shared" si="1"/>
        <v>844</v>
      </c>
      <c r="F27" s="16">
        <f t="shared" si="2"/>
        <v>21.213203435596427</v>
      </c>
      <c r="G27" s="17">
        <f t="shared" si="3"/>
        <v>2.5134127293360695</v>
      </c>
      <c r="H27" s="18">
        <f t="shared" si="4"/>
        <v>1.9160045402951191</v>
      </c>
      <c r="J27" s="14">
        <f t="shared" si="5"/>
        <v>570</v>
      </c>
      <c r="K27" s="15">
        <f t="shared" si="5"/>
        <v>567</v>
      </c>
      <c r="L27" s="16">
        <f t="shared" si="6"/>
        <v>568.5</v>
      </c>
      <c r="M27" s="16">
        <f t="shared" si="7"/>
        <v>2.1213203435596424</v>
      </c>
      <c r="N27" s="17">
        <f t="shared" si="8"/>
        <v>0.37314342015121238</v>
      </c>
      <c r="O27" s="18">
        <f t="shared" si="9"/>
        <v>1.2905788876276958</v>
      </c>
      <c r="Q27" s="14">
        <f t="shared" si="10"/>
        <v>457</v>
      </c>
      <c r="R27" s="15">
        <f t="shared" si="10"/>
        <v>428</v>
      </c>
      <c r="S27" s="16">
        <f t="shared" si="11"/>
        <v>442.5</v>
      </c>
      <c r="T27" s="16">
        <f t="shared" si="12"/>
        <v>20.506096654409877</v>
      </c>
      <c r="U27" s="17">
        <f t="shared" si="13"/>
        <v>4.6341461365898029</v>
      </c>
      <c r="V27" s="18">
        <f t="shared" si="14"/>
        <v>1.0045402951191829</v>
      </c>
    </row>
    <row r="28" spans="1:22" x14ac:dyDescent="0.25">
      <c r="B28" s="14" t="s">
        <v>144</v>
      </c>
      <c r="C28" s="14">
        <f t="shared" si="0"/>
        <v>545</v>
      </c>
      <c r="D28" s="15">
        <f t="shared" si="0"/>
        <v>570</v>
      </c>
      <c r="E28" s="16">
        <f t="shared" si="1"/>
        <v>557.5</v>
      </c>
      <c r="F28" s="16">
        <f t="shared" si="2"/>
        <v>17.677669529663689</v>
      </c>
      <c r="G28" s="17">
        <f t="shared" si="3"/>
        <v>3.1708824268455045</v>
      </c>
      <c r="H28" s="18">
        <f t="shared" si="4"/>
        <v>1.2656072644721907</v>
      </c>
      <c r="J28" s="14">
        <f t="shared" si="5"/>
        <v>598</v>
      </c>
      <c r="K28" s="15">
        <f t="shared" si="5"/>
        <v>450</v>
      </c>
      <c r="L28" s="16">
        <f t="shared" si="6"/>
        <v>524</v>
      </c>
      <c r="M28" s="16">
        <f t="shared" si="7"/>
        <v>104.65180361560904</v>
      </c>
      <c r="N28" s="17">
        <f t="shared" si="8"/>
        <v>19.971718247253634</v>
      </c>
      <c r="O28" s="18">
        <f t="shared" si="9"/>
        <v>1.1895573212258796</v>
      </c>
      <c r="Q28" s="14">
        <f t="shared" si="10"/>
        <v>595</v>
      </c>
      <c r="R28" s="15">
        <f t="shared" si="10"/>
        <v>503</v>
      </c>
      <c r="S28" s="16">
        <f t="shared" si="11"/>
        <v>549</v>
      </c>
      <c r="T28" s="16">
        <f t="shared" si="12"/>
        <v>65.053823869162372</v>
      </c>
      <c r="U28" s="17">
        <f t="shared" si="13"/>
        <v>11.84951254447402</v>
      </c>
      <c r="V28" s="18">
        <f t="shared" si="14"/>
        <v>1.246311010215664</v>
      </c>
    </row>
    <row r="29" spans="1:22" x14ac:dyDescent="0.25">
      <c r="B29" s="14" t="s">
        <v>145</v>
      </c>
      <c r="C29" s="14">
        <f t="shared" si="0"/>
        <v>629</v>
      </c>
      <c r="D29" s="15">
        <f t="shared" si="0"/>
        <v>650</v>
      </c>
      <c r="E29" s="16">
        <f t="shared" si="1"/>
        <v>639.5</v>
      </c>
      <c r="F29" s="16">
        <f t="shared" si="2"/>
        <v>14.849242404917497</v>
      </c>
      <c r="G29" s="17">
        <f t="shared" si="3"/>
        <v>2.3220081946704449</v>
      </c>
      <c r="H29" s="18">
        <f t="shared" si="4"/>
        <v>1.4517593643586832</v>
      </c>
      <c r="J29" s="14">
        <f t="shared" si="5"/>
        <v>531</v>
      </c>
      <c r="K29" s="15">
        <f t="shared" si="5"/>
        <v>590</v>
      </c>
      <c r="L29" s="16">
        <f t="shared" si="6"/>
        <v>560.5</v>
      </c>
      <c r="M29" s="16">
        <f t="shared" si="7"/>
        <v>41.719300090006307</v>
      </c>
      <c r="N29" s="17">
        <f t="shared" si="8"/>
        <v>7.4432292756478695</v>
      </c>
      <c r="O29" s="18">
        <f t="shared" si="9"/>
        <v>1.2724177071509648</v>
      </c>
      <c r="Q29" s="14">
        <f t="shared" si="10"/>
        <v>1707</v>
      </c>
      <c r="R29" s="15">
        <f t="shared" si="10"/>
        <v>541</v>
      </c>
      <c r="S29" s="16">
        <f t="shared" si="11"/>
        <v>1124</v>
      </c>
      <c r="T29" s="16">
        <f t="shared" si="12"/>
        <v>824.48650686351436</v>
      </c>
      <c r="U29" s="17">
        <f t="shared" si="13"/>
        <v>73.352892069707693</v>
      </c>
      <c r="V29" s="18">
        <f t="shared" si="14"/>
        <v>2.5516458569807039</v>
      </c>
    </row>
    <row r="30" spans="1:22" x14ac:dyDescent="0.25">
      <c r="B30" s="14" t="s">
        <v>146</v>
      </c>
      <c r="C30" s="14">
        <f t="shared" si="0"/>
        <v>505</v>
      </c>
      <c r="D30" s="15">
        <f t="shared" si="0"/>
        <v>578</v>
      </c>
      <c r="E30" s="16">
        <f t="shared" si="1"/>
        <v>541.5</v>
      </c>
      <c r="F30" s="16">
        <f t="shared" si="2"/>
        <v>51.618795026617967</v>
      </c>
      <c r="G30" s="17">
        <f t="shared" si="3"/>
        <v>9.5325567916192</v>
      </c>
      <c r="H30" s="18">
        <f t="shared" si="4"/>
        <v>1.2292849035187288</v>
      </c>
      <c r="J30" s="14">
        <f t="shared" si="5"/>
        <v>455</v>
      </c>
      <c r="K30" s="15">
        <f t="shared" si="5"/>
        <v>430</v>
      </c>
      <c r="L30" s="16">
        <f t="shared" si="6"/>
        <v>442.5</v>
      </c>
      <c r="M30" s="16">
        <f t="shared" si="7"/>
        <v>17.677669529663689</v>
      </c>
      <c r="N30" s="17">
        <f t="shared" si="8"/>
        <v>3.9949535660256927</v>
      </c>
      <c r="O30" s="18">
        <f t="shared" si="9"/>
        <v>1.0045402951191829</v>
      </c>
      <c r="Q30" s="14">
        <f t="shared" si="10"/>
        <v>447</v>
      </c>
      <c r="R30" s="15">
        <f t="shared" si="10"/>
        <v>743</v>
      </c>
      <c r="S30" s="16">
        <f t="shared" si="11"/>
        <v>595</v>
      </c>
      <c r="T30" s="16">
        <f t="shared" si="12"/>
        <v>209.30360723121808</v>
      </c>
      <c r="U30" s="17">
        <f t="shared" si="13"/>
        <v>35.177076845582874</v>
      </c>
      <c r="V30" s="18">
        <f t="shared" si="14"/>
        <v>1.3507377979568671</v>
      </c>
    </row>
    <row r="31" spans="1:22" x14ac:dyDescent="0.25">
      <c r="B31" s="14" t="s">
        <v>30</v>
      </c>
      <c r="C31" s="14">
        <f>C19</f>
        <v>451</v>
      </c>
      <c r="D31" s="15">
        <f>D19</f>
        <v>430</v>
      </c>
      <c r="E31" s="16">
        <f t="shared" si="1"/>
        <v>440.5</v>
      </c>
      <c r="F31" s="16">
        <f t="shared" si="2"/>
        <v>14.849242404917497</v>
      </c>
      <c r="G31" s="17">
        <f t="shared" si="3"/>
        <v>3.3709971407304193</v>
      </c>
      <c r="H31" s="18">
        <f t="shared" si="4"/>
        <v>1</v>
      </c>
      <c r="J31" s="19">
        <f t="shared" si="5"/>
        <v>430</v>
      </c>
      <c r="K31" s="20">
        <f t="shared" si="5"/>
        <v>508</v>
      </c>
      <c r="L31" s="21">
        <f t="shared" si="6"/>
        <v>469</v>
      </c>
      <c r="M31" s="21">
        <f t="shared" si="7"/>
        <v>55.154328932550705</v>
      </c>
      <c r="N31" s="22">
        <f t="shared" si="8"/>
        <v>11.759984847025736</v>
      </c>
      <c r="O31" s="23">
        <f t="shared" si="9"/>
        <v>1.0646992054483542</v>
      </c>
      <c r="Q31" s="19">
        <f t="shared" si="10"/>
        <v>469</v>
      </c>
      <c r="R31" s="20">
        <f t="shared" si="10"/>
        <v>424</v>
      </c>
      <c r="S31" s="21">
        <f t="shared" si="11"/>
        <v>446.5</v>
      </c>
      <c r="T31" s="21">
        <f t="shared" si="12"/>
        <v>31.81980515339464</v>
      </c>
      <c r="U31" s="22">
        <f t="shared" si="13"/>
        <v>7.1264961149820021</v>
      </c>
      <c r="V31" s="23">
        <f t="shared" si="14"/>
        <v>1.0136208853575484</v>
      </c>
    </row>
    <row r="32" spans="1:22" x14ac:dyDescent="0.25">
      <c r="B32" s="19" t="s">
        <v>31</v>
      </c>
      <c r="C32" s="19">
        <f>F19</f>
        <v>469</v>
      </c>
      <c r="D32" s="20">
        <f>G19</f>
        <v>424</v>
      </c>
      <c r="E32" s="21">
        <f t="shared" si="1"/>
        <v>446.5</v>
      </c>
      <c r="F32" s="21">
        <f t="shared" si="2"/>
        <v>31.81980515339464</v>
      </c>
      <c r="G32" s="22">
        <f t="shared" si="3"/>
        <v>7.1264961149820021</v>
      </c>
      <c r="H32" s="23">
        <f t="shared" si="4"/>
        <v>1.0136208853575484</v>
      </c>
      <c r="J32" s="15"/>
      <c r="K32" s="15"/>
      <c r="L32" s="16"/>
      <c r="M32" s="16"/>
      <c r="N32" s="17"/>
      <c r="O32" s="17"/>
      <c r="P32" s="15"/>
      <c r="Q32" s="15"/>
      <c r="R32" s="15"/>
      <c r="S32" s="16"/>
      <c r="T32" s="16"/>
      <c r="U32" s="17"/>
      <c r="V32" s="17"/>
    </row>
  </sheetData>
  <mergeCells count="3">
    <mergeCell ref="B23:H23"/>
    <mergeCell ref="J23:O23"/>
    <mergeCell ref="Q23:V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CRD599-610</vt:lpstr>
      <vt:lpstr>CRD601-615</vt:lpstr>
      <vt:lpstr>CRD616-627</vt:lpstr>
      <vt:lpstr>CRD 628-632</vt:lpstr>
      <vt:lpstr>CRD633-647</vt:lpstr>
      <vt:lpstr>CRD648</vt:lpstr>
      <vt:lpstr>CRD656-669</vt:lpstr>
      <vt:lpstr>CRD673-675</vt:lpstr>
      <vt:lpstr>CRD676-681</vt:lpstr>
      <vt:lpstr>CRD682-693</vt:lpstr>
      <vt:lpstr>CRD694-703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2012-05-11T13:00:16Z</dcterms:created>
  <dcterms:modified xsi:type="dcterms:W3CDTF">2013-07-29T06:09:07Z</dcterms:modified>
</cp:coreProperties>
</file>