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1"/>
  </bookViews>
  <sheets>
    <sheet name="End point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I4" i="2"/>
  <c r="I5"/>
  <c r="I6"/>
  <c r="I7"/>
  <c r="I8"/>
  <c r="I9"/>
  <c r="I10"/>
  <c r="I11"/>
  <c r="I12"/>
  <c r="I13"/>
  <c r="I14"/>
  <c r="I3"/>
  <c r="G15"/>
  <c r="G16"/>
  <c r="G4"/>
  <c r="H4" s="1"/>
  <c r="G5"/>
  <c r="H5" s="1"/>
  <c r="G6"/>
  <c r="H6" s="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3"/>
  <c r="H3" s="1"/>
  <c r="D12"/>
  <c r="D13"/>
  <c r="D14"/>
  <c r="D4"/>
  <c r="D5" s="1"/>
  <c r="D6" s="1"/>
  <c r="D7" s="1"/>
  <c r="D8" s="1"/>
  <c r="D9" s="1"/>
  <c r="D10" s="1"/>
  <c r="D11" s="1"/>
</calcChain>
</file>

<file path=xl/sharedStrings.xml><?xml version="1.0" encoding="utf-8"?>
<sst xmlns="http://schemas.openxmlformats.org/spreadsheetml/2006/main" count="24" uniqueCount="24">
  <si>
    <t>User: USER</t>
  </si>
  <si>
    <t>Path: C:\Program Files\BMG\NEPHELOgalaxy\User\Data\</t>
  </si>
  <si>
    <t>Test ID: 548</t>
  </si>
  <si>
    <t>Test Name: SOLUBILITY TEST</t>
  </si>
  <si>
    <t>Date: 2/12/2013</t>
  </si>
  <si>
    <t>Time: 4:51:15 PM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</si>
  <si>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</si>
  <si>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</si>
  <si>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</si>
  <si>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</si>
  <si>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</si>
  <si>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</si>
  <si>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</si>
  <si>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</si>
  <si>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</si>
  <si>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</si>
  <si>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n1</t>
  </si>
  <si>
    <t>n2</t>
  </si>
  <si>
    <t>avg</t>
  </si>
  <si>
    <t>fold</t>
  </si>
  <si>
    <t>SD</t>
  </si>
  <si>
    <t>conc(M)</t>
  </si>
  <si>
    <t>vehicle</t>
  </si>
  <si>
    <t>buffer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</si>
</sst>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1" fontId="0" fillId="0" borderId="9" xfId="0" applyNumberFormat="1" applyBorder="1" applyAlignment="1">
      <alignment horizontal="center"/>
    </xf>
    <xf numFmtId="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8"/>
  <sheetViews>
    <sheetView workbookViewId="0">
      <selection activeCell="B14" sqref="B14:M15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9" spans="1:13">
      <c r="B9" t="s">
        <v>7</v>
      </c>
    </row>
    <row r="10" spans="1:13"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</row>
    <row r="11" spans="1:13">
      <c r="A11" s="2" t="s">
        <v>8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>
      <c r="A12" s="2" t="s">
        <v>9</v>
      </c>
      <c r="B12" s="6"/>
      <c r="C12" s="7"/>
      <c r="E12" s="7"/>
      <c r="F12" s="7"/>
      <c r="G12" s="7"/>
      <c r="H12" s="7"/>
      <c r="I12" s="7"/>
      <c r="J12" s="7"/>
      <c r="K12" s="7"/>
      <c r="L12" s="7"/>
      <c r="M12" s="8"/>
    </row>
    <row r="13" spans="1:13">
      <c r="A13" s="2" t="s">
        <v>10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spans="1:13">
      <c r="A14" s="2" t="s">
        <v>11</v>
      </c>
      <c r="B14" s="6">
        <v>13022</v>
      </c>
      <c r="C14" s="7">
        <v>6103</v>
      </c>
      <c r="D14" s="7">
        <v>4649</v>
      </c>
      <c r="E14" s="7">
        <v>1406</v>
      </c>
      <c r="F14" s="7">
        <v>2335</v>
      </c>
      <c r="G14" s="7">
        <v>1540</v>
      </c>
      <c r="H14" s="7">
        <v>1933</v>
      </c>
      <c r="I14" s="7">
        <v>1074</v>
      </c>
      <c r="J14" s="7">
        <v>881</v>
      </c>
      <c r="K14" s="7">
        <v>1576</v>
      </c>
      <c r="L14" s="7">
        <v>3134</v>
      </c>
      <c r="M14" s="8">
        <v>1616</v>
      </c>
    </row>
    <row r="15" spans="1:13">
      <c r="A15" s="2" t="s">
        <v>12</v>
      </c>
      <c r="B15" s="6">
        <v>9041</v>
      </c>
      <c r="C15" s="7">
        <v>2596</v>
      </c>
      <c r="D15" s="7">
        <v>2004</v>
      </c>
      <c r="E15" s="7">
        <v>1668</v>
      </c>
      <c r="F15" s="7">
        <v>1382</v>
      </c>
      <c r="G15" s="7">
        <v>1190</v>
      </c>
      <c r="H15" s="7">
        <v>925</v>
      </c>
      <c r="I15" s="7">
        <v>1424</v>
      </c>
      <c r="J15" s="7">
        <v>931</v>
      </c>
      <c r="K15" s="7">
        <v>1550</v>
      </c>
      <c r="L15" s="7">
        <v>1205</v>
      </c>
      <c r="M15" s="8">
        <v>8543</v>
      </c>
    </row>
    <row r="16" spans="1:13">
      <c r="A16" s="2" t="s">
        <v>13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>
        <v>1573</v>
      </c>
      <c r="M16" s="8">
        <v>1281</v>
      </c>
    </row>
    <row r="17" spans="1:13">
      <c r="A17" s="2" t="s">
        <v>14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>
        <v>1064</v>
      </c>
      <c r="M17" s="8">
        <v>999</v>
      </c>
    </row>
    <row r="18" spans="1:13">
      <c r="A18" s="2" t="s">
        <v>15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>
        <v>1102</v>
      </c>
      <c r="M18" s="11">
        <v>1491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:J16"/>
  <sheetViews>
    <sheetView tabSelected="1" workbookViewId="0">
      <selection activeCell="E9" sqref="E9"/>
    </sheetView>
  </sheetViews>
  <sheetFormatPr defaultRowHeight="15"/>
  <sheetData>
    <row r="2" spans="4:10">
      <c r="D2" s="12" t="s">
        <v>21</v>
      </c>
      <c r="E2" s="12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4"/>
    </row>
    <row r="3" spans="4:10">
      <c r="D3" s="17">
        <v>1E-4</v>
      </c>
      <c r="E3">
        <v>13022</v>
      </c>
      <c r="F3">
        <v>9041</v>
      </c>
      <c r="G3" s="15">
        <f>AVERAGE(E3:F3)</f>
        <v>11031.5</v>
      </c>
      <c r="H3" s="18">
        <f>G3/$G$15</f>
        <v>8.860642570281124</v>
      </c>
      <c r="I3" s="15">
        <f>STDEV(E3:F3)</f>
        <v>2814.9920959036458</v>
      </c>
    </row>
    <row r="4" spans="4:10">
      <c r="D4" s="17">
        <f>D3/2</f>
        <v>5.0000000000000002E-5</v>
      </c>
      <c r="E4">
        <v>6103</v>
      </c>
      <c r="F4">
        <v>2596</v>
      </c>
      <c r="G4" s="15">
        <f t="shared" ref="G4:G16" si="0">AVERAGE(E4:F4)</f>
        <v>4349.5</v>
      </c>
      <c r="H4" s="18">
        <f t="shared" ref="H4:H14" si="1">G4/$G$15</f>
        <v>3.4935742971887551</v>
      </c>
      <c r="I4" s="15">
        <f t="shared" ref="I4:I14" si="2">STDEV(E4:F4)</f>
        <v>2479.8234816212221</v>
      </c>
    </row>
    <row r="5" spans="4:10">
      <c r="D5" s="17">
        <f t="shared" ref="D5:D14" si="3">D4/2</f>
        <v>2.5000000000000001E-5</v>
      </c>
      <c r="E5">
        <v>4649</v>
      </c>
      <c r="F5">
        <v>2004</v>
      </c>
      <c r="G5" s="15">
        <f t="shared" si="0"/>
        <v>3326.5</v>
      </c>
      <c r="H5" s="18">
        <f t="shared" si="1"/>
        <v>2.671887550200803</v>
      </c>
      <c r="I5" s="15">
        <f t="shared" si="2"/>
        <v>1870.2974362384182</v>
      </c>
    </row>
    <row r="6" spans="4:10">
      <c r="D6" s="17">
        <f t="shared" si="3"/>
        <v>1.2500000000000001E-5</v>
      </c>
      <c r="E6">
        <v>1406</v>
      </c>
      <c r="F6">
        <v>1668</v>
      </c>
      <c r="G6" s="15">
        <f t="shared" si="0"/>
        <v>1537</v>
      </c>
      <c r="H6" s="18">
        <f t="shared" si="1"/>
        <v>1.2345381526104418</v>
      </c>
      <c r="I6" s="15">
        <f t="shared" si="2"/>
        <v>185.26197667087544</v>
      </c>
    </row>
    <row r="7" spans="4:10">
      <c r="D7" s="17">
        <f t="shared" si="3"/>
        <v>6.2500000000000003E-6</v>
      </c>
      <c r="E7">
        <v>2335</v>
      </c>
      <c r="F7">
        <v>1382</v>
      </c>
      <c r="G7" s="15">
        <f t="shared" si="0"/>
        <v>1858.5</v>
      </c>
      <c r="H7" s="18">
        <f t="shared" si="1"/>
        <v>1.4927710843373494</v>
      </c>
      <c r="I7" s="15">
        <f t="shared" si="2"/>
        <v>673.87276247077978</v>
      </c>
    </row>
    <row r="8" spans="4:10">
      <c r="D8" s="17">
        <f t="shared" si="3"/>
        <v>3.1250000000000001E-6</v>
      </c>
      <c r="E8">
        <v>1540</v>
      </c>
      <c r="F8">
        <v>1190</v>
      </c>
      <c r="G8" s="15">
        <f t="shared" si="0"/>
        <v>1365</v>
      </c>
      <c r="H8" s="18">
        <f t="shared" si="1"/>
        <v>1.0963855421686748</v>
      </c>
      <c r="I8" s="15">
        <f t="shared" si="2"/>
        <v>247.48737341529164</v>
      </c>
    </row>
    <row r="9" spans="4:10">
      <c r="D9" s="17">
        <f t="shared" si="3"/>
        <v>1.5625000000000001E-6</v>
      </c>
      <c r="E9">
        <v>1933</v>
      </c>
      <c r="F9">
        <v>925</v>
      </c>
      <c r="G9" s="15">
        <f t="shared" si="0"/>
        <v>1429</v>
      </c>
      <c r="H9" s="18">
        <f t="shared" si="1"/>
        <v>1.1477911646586345</v>
      </c>
      <c r="I9" s="15">
        <f t="shared" si="2"/>
        <v>712.76363543603986</v>
      </c>
    </row>
    <row r="10" spans="4:10">
      <c r="D10" s="17">
        <f t="shared" si="3"/>
        <v>7.8125000000000004E-7</v>
      </c>
      <c r="E10">
        <v>1074</v>
      </c>
      <c r="F10">
        <v>1424</v>
      </c>
      <c r="G10" s="15">
        <f t="shared" si="0"/>
        <v>1249</v>
      </c>
      <c r="H10" s="18">
        <f t="shared" si="1"/>
        <v>1.0032128514056224</v>
      </c>
      <c r="I10" s="15">
        <f t="shared" si="2"/>
        <v>247.48737341529164</v>
      </c>
    </row>
    <row r="11" spans="4:10">
      <c r="D11" s="17">
        <f t="shared" si="3"/>
        <v>3.9062500000000002E-7</v>
      </c>
      <c r="E11">
        <v>881</v>
      </c>
      <c r="F11">
        <v>931</v>
      </c>
      <c r="G11" s="15">
        <f t="shared" si="0"/>
        <v>906</v>
      </c>
      <c r="H11" s="18">
        <f t="shared" si="1"/>
        <v>0.72771084337349401</v>
      </c>
      <c r="I11" s="15">
        <f t="shared" si="2"/>
        <v>35.355339059327378</v>
      </c>
    </row>
    <row r="12" spans="4:10">
      <c r="D12" s="17">
        <f t="shared" si="3"/>
        <v>1.9531250000000001E-7</v>
      </c>
      <c r="E12">
        <v>1576</v>
      </c>
      <c r="F12">
        <v>1550</v>
      </c>
      <c r="G12" s="15">
        <f t="shared" si="0"/>
        <v>1563</v>
      </c>
      <c r="H12" s="18">
        <f t="shared" si="1"/>
        <v>1.2554216867469878</v>
      </c>
      <c r="I12" s="15">
        <f t="shared" si="2"/>
        <v>18.384776310850235</v>
      </c>
    </row>
    <row r="13" spans="4:10">
      <c r="D13" s="17">
        <f t="shared" si="3"/>
        <v>9.7656250000000005E-8</v>
      </c>
      <c r="E13" s="19">
        <v>3134</v>
      </c>
      <c r="F13">
        <v>1205</v>
      </c>
      <c r="G13" s="15">
        <f t="shared" si="0"/>
        <v>2169.5</v>
      </c>
      <c r="H13" s="18">
        <f t="shared" si="1"/>
        <v>1.7425702811244981</v>
      </c>
      <c r="I13" s="15">
        <f t="shared" si="2"/>
        <v>1364.0089809088502</v>
      </c>
    </row>
    <row r="14" spans="4:10">
      <c r="D14" s="17">
        <f t="shared" si="3"/>
        <v>4.8828125000000002E-8</v>
      </c>
      <c r="E14">
        <v>1616</v>
      </c>
      <c r="F14" s="19">
        <v>8543</v>
      </c>
      <c r="G14" s="15">
        <f t="shared" si="0"/>
        <v>5079.5</v>
      </c>
      <c r="H14" s="18">
        <f t="shared" si="1"/>
        <v>4.0799196787148597</v>
      </c>
      <c r="I14" s="15">
        <f t="shared" si="2"/>
        <v>4898.128673279215</v>
      </c>
    </row>
    <row r="15" spans="4:10">
      <c r="D15" s="12" t="s">
        <v>22</v>
      </c>
      <c r="E15">
        <v>999</v>
      </c>
      <c r="F15">
        <v>1491</v>
      </c>
      <c r="G15" s="15">
        <f t="shared" si="0"/>
        <v>1245</v>
      </c>
    </row>
    <row r="16" spans="4:10" ht="15.75" thickBot="1">
      <c r="D16" s="16" t="s">
        <v>23</v>
      </c>
      <c r="E16">
        <v>1064</v>
      </c>
      <c r="F16">
        <v>1102</v>
      </c>
      <c r="G16" s="15">
        <f t="shared" si="0"/>
        <v>1083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 point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2013-02-12T11:23:29Z</dcterms:created>
  <dcterms:modified xsi:type="dcterms:W3CDTF">2013-02-12T11:47:49Z</dcterms:modified>
</cp:coreProperties>
</file>