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/>
  </bookViews>
  <sheets>
    <sheet name="pacli(DMSO)" sheetId="1" r:id="rId1"/>
    <sheet name="pacli(NSS)" sheetId="2" r:id="rId2"/>
  </sheets>
  <calcPr calcId="124519"/>
</workbook>
</file>

<file path=xl/calcChain.xml><?xml version="1.0" encoding="utf-8"?>
<calcChain xmlns="http://schemas.openxmlformats.org/spreadsheetml/2006/main">
  <c r="V15" i="2"/>
  <c r="V16"/>
  <c r="V17"/>
  <c r="V18"/>
  <c r="V14"/>
  <c r="U15"/>
  <c r="U16"/>
  <c r="U17"/>
  <c r="U18"/>
  <c r="U14"/>
  <c r="T15"/>
  <c r="T16"/>
  <c r="T17"/>
  <c r="T18"/>
  <c r="T14"/>
  <c r="S15"/>
  <c r="S16"/>
  <c r="S17"/>
  <c r="S18"/>
  <c r="S14"/>
  <c r="O15"/>
  <c r="O16" s="1"/>
  <c r="V14" i="1"/>
  <c r="V15"/>
  <c r="V16"/>
  <c r="V17"/>
  <c r="V18"/>
  <c r="V19"/>
  <c r="V13"/>
  <c r="U14"/>
  <c r="U15"/>
  <c r="U16"/>
  <c r="U17"/>
  <c r="U19"/>
  <c r="U13"/>
  <c r="T14"/>
  <c r="T15"/>
  <c r="T16"/>
  <c r="T17"/>
  <c r="T18"/>
  <c r="T19"/>
  <c r="T13"/>
  <c r="S14"/>
  <c r="S15"/>
  <c r="S16"/>
  <c r="S17"/>
  <c r="S18"/>
  <c r="S19"/>
  <c r="S13"/>
  <c r="O15"/>
  <c r="O16"/>
  <c r="O17"/>
  <c r="O14"/>
  <c r="U18" l="1"/>
</calcChain>
</file>

<file path=xl/sharedStrings.xml><?xml version="1.0" encoding="utf-8"?>
<sst xmlns="http://schemas.openxmlformats.org/spreadsheetml/2006/main" count="57" uniqueCount="39">
  <si>
    <t>User: USER</t>
  </si>
  <si>
    <t>Path: C:\Program Files\BMG\NEPHELOgalaxy\User\Data\</t>
  </si>
  <si>
    <t>Test ID: 379</t>
  </si>
  <si>
    <t>Test Name: SOLUBILITY TEST</t>
  </si>
  <si>
    <t>Date: 5/4/2012</t>
  </si>
  <si>
    <t>Time: 7:17:54 PM</t>
  </si>
  <si>
    <t>ID1: pacltaxel</t>
  </si>
  <si>
    <t>ID2: 100µM_2fold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</si>
  <si>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</si>
  <si>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</si>
  <si>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</si>
  <si>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</si>
  <si>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</si>
  <si>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</si>
  <si>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</si>
  <si>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</si>
  <si>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</si>
  <si>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</si>
  <si>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NSS ctrl</t>
  </si>
  <si>
    <t>Buffer</t>
  </si>
  <si>
    <t>n1</t>
  </si>
  <si>
    <t>n2</t>
  </si>
  <si>
    <t>n3</t>
  </si>
  <si>
    <t>Avg</t>
  </si>
  <si>
    <t>SD</t>
  </si>
  <si>
    <t>% CV</t>
  </si>
  <si>
    <t>Fold</t>
  </si>
  <si>
    <t>Paclitaxel(DMSO)</t>
  </si>
  <si>
    <t>Test ID: 380</t>
  </si>
  <si>
    <t>Date: 5/7/2012</t>
  </si>
  <si>
    <t>Time: 7:18:57 PM</t>
  </si>
  <si>
    <t>ID1: pacltaxel formulated</t>
  </si>
  <si>
    <t>ID2: 7.16µM_10fold</t>
  </si>
  <si>
    <t>N1</t>
  </si>
  <si>
    <t>N2</t>
  </si>
  <si>
    <t>N3</t>
  </si>
  <si>
    <t>%CV</t>
  </si>
  <si>
    <t>Paclitaxel(NSS)</t>
  </si>
  <si>
    <t>formulation is hazy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</si>
</sst>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1" fontId="0" fillId="0" borderId="0" xfId="0" applyNumberFormat="1" applyBorder="1"/>
    <xf numFmtId="164" fontId="0" fillId="0" borderId="0" xfId="0" applyNumberFormat="1" applyBorder="1"/>
    <xf numFmtId="11" fontId="0" fillId="0" borderId="1" xfId="0" applyNumberFormat="1" applyBorder="1"/>
    <xf numFmtId="164" fontId="0" fillId="0" borderId="6" xfId="0" applyNumberFormat="1" applyBorder="1"/>
    <xf numFmtId="1" fontId="0" fillId="0" borderId="9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1" fontId="0" fillId="0" borderId="3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0" fontId="0" fillId="0" borderId="12" xfId="0" applyFill="1" applyBorder="1"/>
    <xf numFmtId="0" fontId="0" fillId="0" borderId="13" xfId="0" applyFill="1" applyBorder="1"/>
    <xf numFmtId="0" fontId="0" fillId="0" borderId="7" xfId="0" applyBorder="1"/>
    <xf numFmtId="11" fontId="0" fillId="0" borderId="4" xfId="0" applyNumberFormat="1" applyBorder="1"/>
    <xf numFmtId="11" fontId="0" fillId="0" borderId="14" xfId="0" applyNumberFormat="1" applyBorder="1"/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V20"/>
  <sheetViews>
    <sheetView tabSelected="1" topLeftCell="F1" workbookViewId="0">
      <selection activeCell="N23" sqref="N23"/>
    </sheetView>
  </sheetViews>
  <sheetFormatPr defaultRowHeight="15"/>
  <cols>
    <col min="1" max="1" width="4.28515625" customWidth="1"/>
  </cols>
  <sheetData>
    <row r="3" spans="1:22">
      <c r="A3" s="1" t="s">
        <v>0</v>
      </c>
      <c r="D3" s="1" t="s">
        <v>1</v>
      </c>
      <c r="K3" s="1" t="s">
        <v>2</v>
      </c>
    </row>
    <row r="4" spans="1:22">
      <c r="A4" s="1" t="s">
        <v>3</v>
      </c>
      <c r="I4" s="1" t="s">
        <v>4</v>
      </c>
      <c r="K4" s="1" t="s">
        <v>5</v>
      </c>
    </row>
    <row r="5" spans="1:22">
      <c r="A5" s="1" t="s">
        <v>6</v>
      </c>
    </row>
    <row r="6" spans="1:22">
      <c r="A6" s="1" t="s">
        <v>7</v>
      </c>
    </row>
    <row r="7" spans="1:22">
      <c r="A7" s="1" t="s">
        <v>8</v>
      </c>
    </row>
    <row r="11" spans="1:22">
      <c r="B11" t="s">
        <v>9</v>
      </c>
      <c r="O11" s="25" t="s">
        <v>27</v>
      </c>
      <c r="P11" s="26"/>
      <c r="Q11" s="26"/>
      <c r="R11" s="26"/>
      <c r="S11" s="26"/>
      <c r="T11" s="26"/>
      <c r="U11" s="26"/>
      <c r="V11" s="27"/>
    </row>
    <row r="12" spans="1:22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O12" s="21"/>
      <c r="P12" s="21" t="s">
        <v>20</v>
      </c>
      <c r="Q12" s="22" t="s">
        <v>21</v>
      </c>
      <c r="R12" s="22" t="s">
        <v>22</v>
      </c>
      <c r="S12" s="22" t="s">
        <v>23</v>
      </c>
      <c r="T12" s="22" t="s">
        <v>24</v>
      </c>
      <c r="U12" s="22" t="s">
        <v>25</v>
      </c>
      <c r="V12" s="23" t="s">
        <v>26</v>
      </c>
    </row>
    <row r="13" spans="1:22">
      <c r="A13" s="2" t="s">
        <v>10</v>
      </c>
      <c r="B13" s="5"/>
      <c r="C13" s="6"/>
      <c r="D13" s="6"/>
      <c r="E13" s="6"/>
      <c r="F13" s="6">
        <v>12855</v>
      </c>
      <c r="G13" s="6">
        <v>12653</v>
      </c>
      <c r="H13" s="6">
        <v>12047</v>
      </c>
      <c r="I13" s="6"/>
      <c r="J13" s="6"/>
      <c r="K13" s="6"/>
      <c r="L13" s="6"/>
      <c r="M13" s="7"/>
      <c r="O13" s="16">
        <v>1E-4</v>
      </c>
      <c r="P13" s="8">
        <v>12855</v>
      </c>
      <c r="Q13" s="9">
        <v>12653</v>
      </c>
      <c r="R13" s="9">
        <v>12047</v>
      </c>
      <c r="S13" s="14">
        <f>AVERAGE(P13:R13)</f>
        <v>12518.333333333334</v>
      </c>
      <c r="T13" s="14">
        <f>STDEV(P13:R13)</f>
        <v>420.49653189217065</v>
      </c>
      <c r="U13" s="15">
        <f>T13/S13*100</f>
        <v>3.3590456548435945</v>
      </c>
      <c r="V13" s="17">
        <f>S13/$S$18</f>
        <v>35.065359477124183</v>
      </c>
    </row>
    <row r="14" spans="1:22">
      <c r="A14" s="2" t="s">
        <v>11</v>
      </c>
      <c r="B14" s="8"/>
      <c r="C14" s="9"/>
      <c r="D14" s="9"/>
      <c r="E14" s="9"/>
      <c r="F14" s="9">
        <v>8924</v>
      </c>
      <c r="G14" s="9">
        <v>9519</v>
      </c>
      <c r="H14" s="9">
        <v>9019</v>
      </c>
      <c r="I14" s="9"/>
      <c r="J14" s="9"/>
      <c r="K14" s="9"/>
      <c r="L14" s="9"/>
      <c r="M14" s="10"/>
      <c r="O14" s="16">
        <f>O13/2</f>
        <v>5.0000000000000002E-5</v>
      </c>
      <c r="P14" s="8">
        <v>8924</v>
      </c>
      <c r="Q14" s="9">
        <v>9519</v>
      </c>
      <c r="R14" s="9">
        <v>9019</v>
      </c>
      <c r="S14" s="14">
        <f t="shared" ref="S14:S19" si="0">AVERAGE(P14:R14)</f>
        <v>9154</v>
      </c>
      <c r="T14" s="14">
        <f t="shared" ref="T14:T19" si="1">STDEV(P14:R14)</f>
        <v>319.64824416849217</v>
      </c>
      <c r="U14" s="15">
        <f t="shared" ref="U14:U19" si="2">T14/S14*100</f>
        <v>3.4918969212201461</v>
      </c>
      <c r="V14" s="17">
        <f t="shared" ref="V14:V19" si="3">S14/$S$18</f>
        <v>25.641456582633054</v>
      </c>
    </row>
    <row r="15" spans="1:22">
      <c r="A15" s="2" t="s">
        <v>12</v>
      </c>
      <c r="B15" s="8"/>
      <c r="C15" s="9"/>
      <c r="D15" s="9"/>
      <c r="E15" s="9"/>
      <c r="F15" s="9">
        <v>5857</v>
      </c>
      <c r="G15" s="9">
        <v>5577</v>
      </c>
      <c r="H15" s="9">
        <v>5996</v>
      </c>
      <c r="I15" s="9"/>
      <c r="J15" s="9"/>
      <c r="K15" s="9"/>
      <c r="L15" s="9"/>
      <c r="M15" s="10"/>
      <c r="O15" s="16">
        <f t="shared" ref="O15:O17" si="4">O14/2</f>
        <v>2.5000000000000001E-5</v>
      </c>
      <c r="P15" s="8">
        <v>5857</v>
      </c>
      <c r="Q15" s="9">
        <v>5577</v>
      </c>
      <c r="R15" s="9">
        <v>5996</v>
      </c>
      <c r="S15" s="14">
        <f t="shared" si="0"/>
        <v>5810</v>
      </c>
      <c r="T15" s="14">
        <f t="shared" si="1"/>
        <v>213.4174313405538</v>
      </c>
      <c r="U15" s="15">
        <f t="shared" si="2"/>
        <v>3.6732776478580691</v>
      </c>
      <c r="V15" s="17">
        <f t="shared" si="3"/>
        <v>16.274509803921568</v>
      </c>
    </row>
    <row r="16" spans="1:22">
      <c r="A16" s="2" t="s">
        <v>13</v>
      </c>
      <c r="B16" s="8"/>
      <c r="C16" s="9"/>
      <c r="D16" s="9"/>
      <c r="E16" s="9"/>
      <c r="F16" s="9">
        <v>4819</v>
      </c>
      <c r="G16" s="9">
        <v>2937</v>
      </c>
      <c r="H16" s="9">
        <v>5025</v>
      </c>
      <c r="I16" s="9"/>
      <c r="J16" s="9"/>
      <c r="K16" s="9"/>
      <c r="L16" s="9"/>
      <c r="M16" s="10"/>
      <c r="O16" s="16">
        <f t="shared" si="4"/>
        <v>1.2500000000000001E-5</v>
      </c>
      <c r="P16" s="8">
        <v>4819</v>
      </c>
      <c r="Q16" s="9">
        <v>2937</v>
      </c>
      <c r="R16" s="9">
        <v>5025</v>
      </c>
      <c r="S16" s="14">
        <f t="shared" si="0"/>
        <v>4260.333333333333</v>
      </c>
      <c r="T16" s="14">
        <f t="shared" si="1"/>
        <v>1150.6595210284108</v>
      </c>
      <c r="U16" s="15">
        <f t="shared" si="2"/>
        <v>27.008673523865369</v>
      </c>
      <c r="V16" s="17">
        <f t="shared" si="3"/>
        <v>11.933706816059756</v>
      </c>
    </row>
    <row r="17" spans="1:22">
      <c r="A17" s="2" t="s">
        <v>14</v>
      </c>
      <c r="B17" s="8"/>
      <c r="C17" s="9"/>
      <c r="D17" s="9"/>
      <c r="E17" s="9"/>
      <c r="F17" s="9">
        <v>3966</v>
      </c>
      <c r="G17" s="9">
        <v>3682</v>
      </c>
      <c r="H17" s="9">
        <v>2857</v>
      </c>
      <c r="I17" s="9"/>
      <c r="J17" s="9"/>
      <c r="K17" s="9"/>
      <c r="L17" s="9"/>
      <c r="M17" s="10"/>
      <c r="O17" s="16">
        <f t="shared" si="4"/>
        <v>6.2500000000000003E-6</v>
      </c>
      <c r="P17" s="8">
        <v>3966</v>
      </c>
      <c r="Q17" s="9">
        <v>3682</v>
      </c>
      <c r="R17" s="9">
        <v>2857</v>
      </c>
      <c r="S17" s="14">
        <f t="shared" si="0"/>
        <v>3501.6666666666665</v>
      </c>
      <c r="T17" s="14">
        <f t="shared" si="1"/>
        <v>576.0732013670937</v>
      </c>
      <c r="U17" s="15">
        <f t="shared" si="2"/>
        <v>16.451400324619524</v>
      </c>
      <c r="V17" s="17">
        <f t="shared" si="3"/>
        <v>9.8085901027077487</v>
      </c>
    </row>
    <row r="18" spans="1:22">
      <c r="A18" s="2" t="s">
        <v>15</v>
      </c>
      <c r="B18" s="8"/>
      <c r="C18" s="9"/>
      <c r="D18" s="9"/>
      <c r="E18" s="9"/>
      <c r="F18" s="9">
        <v>413</v>
      </c>
      <c r="G18" s="9">
        <v>872</v>
      </c>
      <c r="H18" s="9">
        <v>301</v>
      </c>
      <c r="I18" s="9"/>
      <c r="J18" s="9"/>
      <c r="K18" s="9"/>
      <c r="L18" s="9"/>
      <c r="M18" s="10"/>
      <c r="O18" s="3" t="s">
        <v>18</v>
      </c>
      <c r="P18" s="8">
        <v>413</v>
      </c>
      <c r="Q18" s="9"/>
      <c r="R18" s="9">
        <v>301</v>
      </c>
      <c r="S18" s="14">
        <f t="shared" si="0"/>
        <v>357</v>
      </c>
      <c r="T18" s="14">
        <f t="shared" si="1"/>
        <v>79.195959492893323</v>
      </c>
      <c r="U18" s="15">
        <f t="shared" si="2"/>
        <v>22.183742154872078</v>
      </c>
      <c r="V18" s="17">
        <f t="shared" si="3"/>
        <v>1</v>
      </c>
    </row>
    <row r="19" spans="1:22">
      <c r="A19" s="2" t="s">
        <v>16</v>
      </c>
      <c r="B19" s="8"/>
      <c r="C19" s="9"/>
      <c r="D19" s="9"/>
      <c r="E19" s="9"/>
      <c r="F19" s="9">
        <v>352</v>
      </c>
      <c r="G19" s="9">
        <v>460</v>
      </c>
      <c r="H19" s="9">
        <v>457</v>
      </c>
      <c r="I19" s="9"/>
      <c r="J19" s="9"/>
      <c r="K19" s="9"/>
      <c r="L19" s="9"/>
      <c r="M19" s="10"/>
      <c r="O19" s="4" t="s">
        <v>19</v>
      </c>
      <c r="P19" s="11">
        <v>352</v>
      </c>
      <c r="Q19" s="12">
        <v>460</v>
      </c>
      <c r="R19" s="12">
        <v>457</v>
      </c>
      <c r="S19" s="18">
        <f t="shared" si="0"/>
        <v>423</v>
      </c>
      <c r="T19" s="18">
        <f t="shared" si="1"/>
        <v>61.506097258727124</v>
      </c>
      <c r="U19" s="19">
        <f t="shared" si="2"/>
        <v>14.540448524521778</v>
      </c>
      <c r="V19" s="20">
        <f t="shared" si="3"/>
        <v>1.1848739495798319</v>
      </c>
    </row>
    <row r="20" spans="1:22">
      <c r="A20" s="2" t="s">
        <v>17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</row>
  </sheetData>
  <mergeCells count="1">
    <mergeCell ref="O11:V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V21"/>
  <sheetViews>
    <sheetView topLeftCell="D1" workbookViewId="0">
      <selection activeCell="O22" sqref="O22"/>
    </sheetView>
  </sheetViews>
  <sheetFormatPr defaultRowHeight="15"/>
  <sheetData>
    <row r="3" spans="1:22">
      <c r="A3" s="29" t="s">
        <v>0</v>
      </c>
      <c r="B3" s="28"/>
      <c r="C3" s="28"/>
      <c r="D3" s="29" t="s">
        <v>1</v>
      </c>
      <c r="E3" s="28"/>
      <c r="F3" s="28"/>
      <c r="G3" s="28"/>
      <c r="H3" s="28"/>
      <c r="I3" s="28"/>
      <c r="J3" s="28"/>
      <c r="K3" s="29" t="s">
        <v>28</v>
      </c>
      <c r="L3" s="28"/>
      <c r="M3" s="28"/>
    </row>
    <row r="4" spans="1:22">
      <c r="A4" s="29" t="s">
        <v>3</v>
      </c>
      <c r="B4" s="28"/>
      <c r="C4" s="28"/>
      <c r="D4" s="28"/>
      <c r="E4" s="28"/>
      <c r="F4" s="28"/>
      <c r="G4" s="28"/>
      <c r="H4" s="28"/>
      <c r="I4" s="29" t="s">
        <v>29</v>
      </c>
      <c r="J4" s="28"/>
      <c r="K4" s="29" t="s">
        <v>30</v>
      </c>
      <c r="L4" s="28"/>
      <c r="M4" s="28"/>
    </row>
    <row r="5" spans="1:22">
      <c r="A5" s="29" t="s">
        <v>31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22">
      <c r="A6" s="29" t="s">
        <v>32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22">
      <c r="A7" s="29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11" spans="1:22">
      <c r="A11" s="28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2">
      <c r="A12" s="28"/>
      <c r="B12" s="30">
        <v>1</v>
      </c>
      <c r="C12" s="30">
        <v>2</v>
      </c>
      <c r="D12" s="30">
        <v>3</v>
      </c>
      <c r="E12" s="30">
        <v>4</v>
      </c>
      <c r="F12" s="30">
        <v>5</v>
      </c>
      <c r="G12" s="30">
        <v>6</v>
      </c>
      <c r="H12" s="30">
        <v>7</v>
      </c>
      <c r="I12" s="30">
        <v>8</v>
      </c>
      <c r="J12" s="30">
        <v>9</v>
      </c>
      <c r="K12" s="30">
        <v>10</v>
      </c>
      <c r="L12" s="30">
        <v>11</v>
      </c>
      <c r="M12" s="30">
        <v>12</v>
      </c>
      <c r="O12" s="24" t="s">
        <v>37</v>
      </c>
      <c r="P12" s="24"/>
      <c r="Q12" s="24"/>
      <c r="R12" s="24"/>
      <c r="S12" s="24"/>
      <c r="T12" s="24"/>
      <c r="U12" s="24"/>
      <c r="V12" s="24"/>
    </row>
    <row r="13" spans="1:22">
      <c r="A13" s="30" t="s">
        <v>10</v>
      </c>
      <c r="B13" s="31"/>
      <c r="C13" s="32"/>
      <c r="D13" s="32"/>
      <c r="E13" s="32"/>
      <c r="F13" s="32"/>
      <c r="G13" s="32"/>
      <c r="H13" s="32"/>
      <c r="I13" s="32">
        <v>2872</v>
      </c>
      <c r="J13" s="32">
        <v>4316</v>
      </c>
      <c r="K13" s="32">
        <v>7270</v>
      </c>
      <c r="L13" s="32"/>
      <c r="M13" s="33"/>
      <c r="O13" s="45"/>
      <c r="P13" s="22" t="s">
        <v>33</v>
      </c>
      <c r="Q13" s="22" t="s">
        <v>34</v>
      </c>
      <c r="R13" s="22" t="s">
        <v>35</v>
      </c>
      <c r="S13" s="43" t="s">
        <v>23</v>
      </c>
      <c r="T13" s="43" t="s">
        <v>24</v>
      </c>
      <c r="U13" s="43" t="s">
        <v>36</v>
      </c>
      <c r="V13" s="44" t="s">
        <v>26</v>
      </c>
    </row>
    <row r="14" spans="1:22">
      <c r="A14" s="30" t="s">
        <v>11</v>
      </c>
      <c r="B14" s="34"/>
      <c r="C14" s="35"/>
      <c r="D14" s="35"/>
      <c r="E14" s="35"/>
      <c r="F14" s="35"/>
      <c r="G14" s="35"/>
      <c r="H14" s="35"/>
      <c r="I14" s="35">
        <v>3008</v>
      </c>
      <c r="J14" s="35">
        <v>1833</v>
      </c>
      <c r="K14" s="35">
        <v>3204</v>
      </c>
      <c r="L14" s="35"/>
      <c r="M14" s="36"/>
      <c r="O14" s="46">
        <v>7.1600000000000001E-6</v>
      </c>
      <c r="P14" s="32">
        <v>2872</v>
      </c>
      <c r="Q14" s="32">
        <v>4316</v>
      </c>
      <c r="R14" s="32">
        <v>7270</v>
      </c>
      <c r="S14" s="40">
        <f>AVERAGE(P14:R14)</f>
        <v>4819.333333333333</v>
      </c>
      <c r="T14" s="40">
        <f>STDEV(P14:R14)</f>
        <v>2241.7870847458585</v>
      </c>
      <c r="U14" s="41">
        <f>T14/S14*100</f>
        <v>46.516539315517882</v>
      </c>
      <c r="V14" s="42">
        <f>S14/$S$17</f>
        <v>7.7564377682403425</v>
      </c>
    </row>
    <row r="15" spans="1:22">
      <c r="A15" s="30" t="s">
        <v>12</v>
      </c>
      <c r="B15" s="34"/>
      <c r="C15" s="35"/>
      <c r="D15" s="35"/>
      <c r="E15" s="35"/>
      <c r="F15" s="35"/>
      <c r="G15" s="35"/>
      <c r="H15" s="35"/>
      <c r="I15" s="35">
        <v>630</v>
      </c>
      <c r="J15" s="35">
        <v>506</v>
      </c>
      <c r="K15" s="35">
        <v>560</v>
      </c>
      <c r="L15" s="35"/>
      <c r="M15" s="36"/>
      <c r="O15" s="47">
        <f>O14/10</f>
        <v>7.1600000000000001E-7</v>
      </c>
      <c r="P15" s="35">
        <v>3008</v>
      </c>
      <c r="Q15" s="35">
        <v>1833</v>
      </c>
      <c r="R15" s="35">
        <v>3204</v>
      </c>
      <c r="S15" s="14">
        <f t="shared" ref="S15:S18" si="0">AVERAGE(P15:R15)</f>
        <v>2681.6666666666665</v>
      </c>
      <c r="T15" s="14">
        <f t="shared" ref="T15:T18" si="1">STDEV(P15:R15)</f>
        <v>741.4717346826742</v>
      </c>
      <c r="U15" s="15">
        <f t="shared" ref="U15:U18" si="2">T15/S15*100</f>
        <v>27.649660709111533</v>
      </c>
      <c r="V15" s="17">
        <f t="shared" ref="V15:V18" si="3">S15/$S$17</f>
        <v>4.3159871244635184</v>
      </c>
    </row>
    <row r="16" spans="1:22">
      <c r="A16" s="30" t="s">
        <v>13</v>
      </c>
      <c r="B16" s="34"/>
      <c r="C16" s="35"/>
      <c r="D16" s="35"/>
      <c r="E16" s="35"/>
      <c r="F16" s="35"/>
      <c r="G16" s="35"/>
      <c r="H16" s="35"/>
      <c r="I16" s="35">
        <v>657</v>
      </c>
      <c r="J16" s="35">
        <v>507</v>
      </c>
      <c r="K16" s="35">
        <v>700</v>
      </c>
      <c r="L16" s="35"/>
      <c r="M16" s="36"/>
      <c r="O16" s="47">
        <f>O15/10</f>
        <v>7.1600000000000006E-8</v>
      </c>
      <c r="P16" s="35">
        <v>630</v>
      </c>
      <c r="Q16" s="35">
        <v>506</v>
      </c>
      <c r="R16" s="35">
        <v>560</v>
      </c>
      <c r="S16" s="14">
        <f t="shared" si="0"/>
        <v>565.33333333333337</v>
      </c>
      <c r="T16" s="14">
        <f t="shared" si="1"/>
        <v>62.171804970849237</v>
      </c>
      <c r="U16" s="15">
        <f t="shared" si="2"/>
        <v>10.997371162296444</v>
      </c>
      <c r="V16" s="17">
        <f t="shared" si="3"/>
        <v>0.90987124463519309</v>
      </c>
    </row>
    <row r="17" spans="1:22">
      <c r="A17" s="30" t="s">
        <v>14</v>
      </c>
      <c r="B17" s="34"/>
      <c r="C17" s="35"/>
      <c r="D17" s="35"/>
      <c r="E17" s="35"/>
      <c r="F17" s="35"/>
      <c r="G17" s="35"/>
      <c r="H17" s="35"/>
      <c r="I17" s="35">
        <v>440</v>
      </c>
      <c r="J17" s="35">
        <v>578</v>
      </c>
      <c r="K17" s="35">
        <v>387</v>
      </c>
      <c r="L17" s="35"/>
      <c r="M17" s="36"/>
      <c r="O17" s="48" t="s">
        <v>18</v>
      </c>
      <c r="P17" s="35">
        <v>657</v>
      </c>
      <c r="Q17" s="35">
        <v>507</v>
      </c>
      <c r="R17" s="35">
        <v>700</v>
      </c>
      <c r="S17" s="14">
        <f t="shared" si="0"/>
        <v>621.33333333333337</v>
      </c>
      <c r="T17" s="14">
        <f t="shared" si="1"/>
        <v>101.32291613121571</v>
      </c>
      <c r="U17" s="15">
        <f t="shared" si="2"/>
        <v>16.307336287212827</v>
      </c>
      <c r="V17" s="17">
        <f t="shared" si="3"/>
        <v>1</v>
      </c>
    </row>
    <row r="18" spans="1:22">
      <c r="A18" s="30" t="s">
        <v>15</v>
      </c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6"/>
      <c r="O18" s="49" t="s">
        <v>19</v>
      </c>
      <c r="P18" s="38">
        <v>440</v>
      </c>
      <c r="Q18" s="38">
        <v>578</v>
      </c>
      <c r="R18" s="38">
        <v>387</v>
      </c>
      <c r="S18" s="18">
        <f t="shared" si="0"/>
        <v>468.33333333333331</v>
      </c>
      <c r="T18" s="18">
        <f t="shared" si="1"/>
        <v>98.601893152886845</v>
      </c>
      <c r="U18" s="19">
        <f t="shared" si="2"/>
        <v>21.053785014851282</v>
      </c>
      <c r="V18" s="20">
        <f t="shared" si="3"/>
        <v>0.75375536480686689</v>
      </c>
    </row>
    <row r="19" spans="1:22">
      <c r="A19" s="30" t="s">
        <v>16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6"/>
    </row>
    <row r="20" spans="1:22">
      <c r="A20" s="30" t="s">
        <v>17</v>
      </c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</row>
    <row r="21" spans="1:22">
      <c r="O21" s="28" t="s">
        <v>38</v>
      </c>
    </row>
  </sheetData>
  <mergeCells count="1">
    <mergeCell ref="O12:V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pacli(DMSO)</vt:lpstr>
      <vt:lpstr>pacli(NSS)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2012-05-31T04:19:08Z</dcterms:created>
  <dcterms:modified xsi:type="dcterms:W3CDTF">2012-05-31T04:29:13Z</dcterms:modified>
</cp:coreProperties>
</file>