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8130" activeTab="6"/>
  </bookViews>
  <sheets>
    <sheet name="0min" sheetId="1" r:id="rId1"/>
    <sheet name="30 min" sheetId="2" r:id="rId2"/>
    <sheet name="60 min" sheetId="3" r:id="rId3"/>
    <sheet name="90 min" sheetId="4" r:id="rId4"/>
    <sheet name="120 min" sheetId="5" r:id="rId5"/>
    <sheet name="180 min" sheetId="6" r:id="rId6"/>
    <sheet name="Compiled" sheetId="8" r:id="rId7"/>
    <sheet name="powderd stock" sheetId="9" r:id="rId8"/>
  </sheets>
  <calcPr calcId="124519"/>
</workbook>
</file>

<file path=xl/calcChain.xml><?xml version="1.0" encoding="utf-8"?>
<calcChain xmlns="http://schemas.openxmlformats.org/spreadsheetml/2006/main">
  <c r="H6" i="8"/>
  <c r="H7"/>
  <c r="H8"/>
  <c r="H9"/>
  <c r="H10"/>
  <c r="H11"/>
  <c r="H12"/>
  <c r="H13"/>
  <c r="H14"/>
  <c r="H15"/>
  <c r="H16"/>
  <c r="H5"/>
  <c r="G6"/>
  <c r="G7"/>
  <c r="G8"/>
  <c r="G9"/>
  <c r="G10"/>
  <c r="G11"/>
  <c r="G12"/>
  <c r="G13"/>
  <c r="G14"/>
  <c r="G15"/>
  <c r="G16"/>
  <c r="G5"/>
  <c r="F6"/>
  <c r="F7"/>
  <c r="F8"/>
  <c r="F9"/>
  <c r="F10"/>
  <c r="F11"/>
  <c r="F12"/>
  <c r="F13"/>
  <c r="F14"/>
  <c r="F15"/>
  <c r="F16"/>
  <c r="F5"/>
  <c r="E6"/>
  <c r="E7"/>
  <c r="E8"/>
  <c r="E9"/>
  <c r="E10"/>
  <c r="E11"/>
  <c r="E12"/>
  <c r="E13"/>
  <c r="E14"/>
  <c r="E15"/>
  <c r="E16"/>
  <c r="E5"/>
  <c r="C6"/>
  <c r="C7"/>
  <c r="C8"/>
  <c r="C9"/>
  <c r="C10"/>
  <c r="C11"/>
  <c r="C12"/>
  <c r="C13"/>
  <c r="C14"/>
  <c r="C15"/>
  <c r="C16"/>
  <c r="C5"/>
  <c r="D6"/>
  <c r="D7"/>
  <c r="D8"/>
  <c r="D9"/>
  <c r="D10"/>
  <c r="D11"/>
  <c r="D12"/>
  <c r="D13"/>
  <c r="D14"/>
  <c r="D15"/>
  <c r="D16"/>
  <c r="D5"/>
  <c r="B6"/>
  <c r="B7" s="1"/>
  <c r="B8" s="1"/>
  <c r="B9" s="1"/>
  <c r="B10" s="1"/>
  <c r="B11" s="1"/>
  <c r="B12" s="1"/>
  <c r="B13" s="1"/>
  <c r="B14" s="1"/>
  <c r="F36" i="6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B26"/>
  <c r="B27" s="1"/>
  <c r="B28" s="1"/>
  <c r="B29" s="1"/>
  <c r="B30" s="1"/>
  <c r="B31" s="1"/>
  <c r="B32" s="1"/>
  <c r="B33" s="1"/>
  <c r="B34" s="1"/>
  <c r="F25"/>
  <c r="G25" s="1"/>
  <c r="F36" i="5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B26"/>
  <c r="B27" s="1"/>
  <c r="B28" s="1"/>
  <c r="B29" s="1"/>
  <c r="B30" s="1"/>
  <c r="B31" s="1"/>
  <c r="B32" s="1"/>
  <c r="B33" s="1"/>
  <c r="B34" s="1"/>
  <c r="F25"/>
  <c r="G25" s="1"/>
  <c r="F36" i="4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B26"/>
  <c r="B27" s="1"/>
  <c r="B28" s="1"/>
  <c r="B29" s="1"/>
  <c r="B30" s="1"/>
  <c r="B31" s="1"/>
  <c r="B32" s="1"/>
  <c r="B33" s="1"/>
  <c r="B34" s="1"/>
  <c r="F25"/>
  <c r="G25" s="1"/>
  <c r="F36" i="3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B26"/>
  <c r="B27" s="1"/>
  <c r="B28" s="1"/>
  <c r="B29" s="1"/>
  <c r="B30" s="1"/>
  <c r="B31" s="1"/>
  <c r="B32" s="1"/>
  <c r="B33" s="1"/>
  <c r="B34" s="1"/>
  <c r="F25"/>
  <c r="G25" s="1"/>
  <c r="F36" i="2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B26"/>
  <c r="B27" s="1"/>
  <c r="B28" s="1"/>
  <c r="B29" s="1"/>
  <c r="B30" s="1"/>
  <c r="B31" s="1"/>
  <c r="B32" s="1"/>
  <c r="B33" s="1"/>
  <c r="B34" s="1"/>
  <c r="F25"/>
  <c r="G25" s="1"/>
  <c r="G26" i="1"/>
  <c r="G27"/>
  <c r="G28"/>
  <c r="G29"/>
  <c r="G30"/>
  <c r="G31"/>
  <c r="G32"/>
  <c r="G33"/>
  <c r="G34"/>
  <c r="G35"/>
  <c r="G36"/>
  <c r="G25"/>
  <c r="F25"/>
  <c r="F32"/>
  <c r="F33"/>
  <c r="F34"/>
  <c r="F35"/>
  <c r="F36"/>
  <c r="F31"/>
  <c r="F27"/>
  <c r="F28"/>
  <c r="F29"/>
  <c r="F30"/>
  <c r="F26"/>
  <c r="B27"/>
  <c r="B28"/>
  <c r="B29"/>
  <c r="B30"/>
  <c r="B31"/>
  <c r="B32"/>
  <c r="B33"/>
  <c r="B34"/>
  <c r="B26"/>
  <c r="G36" i="6" l="1"/>
  <c r="G36" i="5"/>
  <c r="G36" i="4"/>
  <c r="G36" i="3"/>
  <c r="G36" i="2"/>
</calcChain>
</file>

<file path=xl/sharedStrings.xml><?xml version="1.0" encoding="utf-8"?>
<sst xmlns="http://schemas.openxmlformats.org/spreadsheetml/2006/main" count="225" uniqueCount="62">
  <si>
    <t>User: USER</t>
  </si>
  <si>
    <t>Path: C:\Program Files\BMG\NEPHELOgalaxy\User\Data\</t>
  </si>
  <si>
    <t>Test ID: 460</t>
  </si>
  <si>
    <t>Test Name: SOLUBILITY TEST</t>
  </si>
  <si>
    <t>Date: 8/3/2012</t>
  </si>
  <si>
    <t>Time: 2:45:19 PM</t>
  </si>
  <si>
    <t>ID1: MDPC258</t>
  </si>
  <si>
    <t>ID2: 100µM_half log_10dil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</si>
  <si>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</si>
  <si>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</si>
  <si>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</si>
  <si>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</si>
  <si>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</si>
  <si>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</si>
  <si>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</si>
  <si>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</si>
  <si>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</si>
  <si>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</si>
  <si>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MDPC 258</t>
  </si>
  <si>
    <t>Conc(M)</t>
  </si>
  <si>
    <t>1% DMSO</t>
  </si>
  <si>
    <t>Buffer</t>
  </si>
  <si>
    <t>N1</t>
  </si>
  <si>
    <t>N2</t>
  </si>
  <si>
    <t>N3</t>
  </si>
  <si>
    <t>Avg</t>
  </si>
  <si>
    <t>Fold</t>
  </si>
  <si>
    <t>Test ID: 461</t>
  </si>
  <si>
    <t>Time: 3:15:49 PM</t>
  </si>
  <si>
    <t>ID3: 30min</t>
  </si>
  <si>
    <t>Test ID: 462</t>
  </si>
  <si>
    <t>Time: 3:46:57 PM</t>
  </si>
  <si>
    <t>ID3: 60min</t>
  </si>
  <si>
    <t>Test ID: 463</t>
  </si>
  <si>
    <t>Time: 4:15:14 PM</t>
  </si>
  <si>
    <t>ID3: 90min</t>
  </si>
  <si>
    <t>Test ID: 464</t>
  </si>
  <si>
    <t>Time: 4:49:42 PM</t>
  </si>
  <si>
    <t>ID3: 120min</t>
  </si>
  <si>
    <t>Test ID: 465</t>
  </si>
  <si>
    <t>Time: 5:20:43 PM</t>
  </si>
  <si>
    <t>ID3: 180min</t>
  </si>
  <si>
    <t>0 min</t>
  </si>
  <si>
    <t>30 min</t>
  </si>
  <si>
    <t>60 min</t>
  </si>
  <si>
    <t>90 min</t>
  </si>
  <si>
    <t>120min</t>
  </si>
  <si>
    <t>180 min</t>
  </si>
  <si>
    <t>Test ID: 426</t>
  </si>
  <si>
    <t>Date: 7/9/2012</t>
  </si>
  <si>
    <t>Time: 4:21:51 PM</t>
  </si>
  <si>
    <t>ID1: MDCP185, 207, 258</t>
  </si>
  <si>
    <t>ID2: 10µM half log</t>
  </si>
  <si>
    <t>ID3: 30 min</t>
  </si>
  <si>
    <t>MDPC 185</t>
  </si>
  <si>
    <t>MDPC 207</t>
  </si>
  <si>
    <t>n1</t>
  </si>
  <si>
    <t>n2</t>
  </si>
  <si>
    <t>fold</t>
  </si>
  <si>
    <t>n3</t>
  </si>
  <si>
    <t>MDPC 258 (DMSO Stock 1 FT)</t>
  </si>
  <si>
    <t>MDPC 258 powdered Stock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</si>
</sst>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9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1" fontId="0" fillId="0" borderId="0" xfId="0" applyNumberFormat="1" applyBorder="1"/>
    <xf numFmtId="1" fontId="0" fillId="0" borderId="9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7" xfId="0" applyBorder="1"/>
    <xf numFmtId="11" fontId="0" fillId="0" borderId="14" xfId="0" applyNumberFormat="1" applyBorder="1"/>
    <xf numFmtId="0" fontId="0" fillId="0" borderId="14" xfId="0" applyBorder="1"/>
    <xf numFmtId="0" fontId="0" fillId="0" borderId="15" xfId="0" applyBorder="1"/>
    <xf numFmtId="164" fontId="0" fillId="0" borderId="14" xfId="0" applyNumberFormat="1" applyBorder="1"/>
    <xf numFmtId="164" fontId="0" fillId="0" borderId="15" xfId="0" applyNumberFormat="1" applyBorder="1"/>
    <xf numFmtId="11" fontId="0" fillId="0" borderId="4" xfId="0" applyNumberFormat="1" applyBorder="1"/>
    <xf numFmtId="1" fontId="0" fillId="0" borderId="3" xfId="0" applyNumberFormat="1" applyBorder="1"/>
    <xf numFmtId="164" fontId="0" fillId="0" borderId="4" xfId="0" applyNumberFormat="1" applyBorder="1"/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/>
    <xf numFmtId="1" fontId="0" fillId="0" borderId="3" xfId="0" applyNumberFormat="1" applyBorder="1"/>
    <xf numFmtId="1" fontId="0" fillId="0" borderId="9" xfId="0" applyNumberFormat="1" applyBorder="1"/>
    <xf numFmtId="164" fontId="0" fillId="0" borderId="10" xfId="0" applyNumberFormat="1" applyBorder="1"/>
    <xf numFmtId="1" fontId="0" fillId="0" borderId="0" xfId="0" applyNumberFormat="1" applyBorder="1"/>
    <xf numFmtId="164" fontId="0" fillId="0" borderId="6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1" fontId="0" fillId="0" borderId="1" xfId="0" applyNumberFormat="1" applyBorder="1"/>
    <xf numFmtId="11" fontId="0" fillId="0" borderId="8" xfId="0" applyNumberForma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1" fontId="0" fillId="0" borderId="14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1" fontId="0" fillId="0" borderId="15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lineChart>
        <c:grouping val="stacked"/>
        <c:ser>
          <c:idx val="0"/>
          <c:order val="0"/>
          <c:marker>
            <c:symbol val="none"/>
          </c:marker>
          <c:cat>
            <c:numRef>
              <c:f>Compiled!$B$5:$B$14</c:f>
              <c:numCache>
                <c:formatCode>0.00E+00</c:formatCode>
                <c:ptCount val="10"/>
                <c:pt idx="0">
                  <c:v>1E-4</c:v>
                </c:pt>
                <c:pt idx="1">
                  <c:v>3.1645569620253167E-5</c:v>
                </c:pt>
                <c:pt idx="2">
                  <c:v>1.00144207659029E-5</c:v>
                </c:pt>
                <c:pt idx="3">
                  <c:v>3.1691204955388923E-6</c:v>
                </c:pt>
                <c:pt idx="4">
                  <c:v>1.0028862327654721E-6</c:v>
                </c:pt>
                <c:pt idx="5">
                  <c:v>3.1736906100173168E-7</c:v>
                </c:pt>
                <c:pt idx="6">
                  <c:v>1.0043324715244673E-7</c:v>
                </c:pt>
                <c:pt idx="7">
                  <c:v>3.1782673149508461E-8</c:v>
                </c:pt>
                <c:pt idx="8">
                  <c:v>1.0057807958705208E-8</c:v>
                </c:pt>
                <c:pt idx="9">
                  <c:v>3.18285061984342E-9</c:v>
                </c:pt>
              </c:numCache>
            </c:numRef>
          </c:cat>
          <c:val>
            <c:numRef>
              <c:f>Compiled!$C$4:$C$15</c:f>
              <c:numCache>
                <c:formatCode>0.0</c:formatCode>
                <c:ptCount val="12"/>
                <c:pt idx="0" formatCode="General">
                  <c:v>0</c:v>
                </c:pt>
                <c:pt idx="1">
                  <c:v>105.46690203000882</c:v>
                </c:pt>
                <c:pt idx="2">
                  <c:v>21.858193586348925</c:v>
                </c:pt>
                <c:pt idx="3">
                  <c:v>4.3083259782288907</c:v>
                </c:pt>
                <c:pt idx="4">
                  <c:v>2.7413945278022949</c:v>
                </c:pt>
                <c:pt idx="5">
                  <c:v>2.3601059135039719</c:v>
                </c:pt>
                <c:pt idx="6">
                  <c:v>2.1529861724036481</c:v>
                </c:pt>
                <c:pt idx="7">
                  <c:v>1.0485436893203883</c:v>
                </c:pt>
                <c:pt idx="8">
                  <c:v>1.0414827890556047</c:v>
                </c:pt>
                <c:pt idx="9">
                  <c:v>1.1968225948808473</c:v>
                </c:pt>
                <c:pt idx="10">
                  <c:v>1.1429832303618712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Compiled!$B$5:$B$14</c:f>
              <c:numCache>
                <c:formatCode>0.00E+00</c:formatCode>
                <c:ptCount val="10"/>
                <c:pt idx="0">
                  <c:v>1E-4</c:v>
                </c:pt>
                <c:pt idx="1">
                  <c:v>3.1645569620253167E-5</c:v>
                </c:pt>
                <c:pt idx="2">
                  <c:v>1.00144207659029E-5</c:v>
                </c:pt>
                <c:pt idx="3">
                  <c:v>3.1691204955388923E-6</c:v>
                </c:pt>
                <c:pt idx="4">
                  <c:v>1.0028862327654721E-6</c:v>
                </c:pt>
                <c:pt idx="5">
                  <c:v>3.1736906100173168E-7</c:v>
                </c:pt>
                <c:pt idx="6">
                  <c:v>1.0043324715244673E-7</c:v>
                </c:pt>
                <c:pt idx="7">
                  <c:v>3.1782673149508461E-8</c:v>
                </c:pt>
                <c:pt idx="8">
                  <c:v>1.0057807958705208E-8</c:v>
                </c:pt>
                <c:pt idx="9">
                  <c:v>3.18285061984342E-9</c:v>
                </c:pt>
              </c:numCache>
            </c:numRef>
          </c:cat>
          <c:val>
            <c:numRef>
              <c:f>Compiled!$D$4:$D$15</c:f>
              <c:numCache>
                <c:formatCode>0.0</c:formatCode>
                <c:ptCount val="12"/>
                <c:pt idx="0" formatCode="General">
                  <c:v>0</c:v>
                </c:pt>
                <c:pt idx="1">
                  <c:v>97.674610179464551</c:v>
                </c:pt>
                <c:pt idx="2">
                  <c:v>20.765519270373638</c:v>
                </c:pt>
                <c:pt idx="3">
                  <c:v>4.2418358340688433</c:v>
                </c:pt>
                <c:pt idx="4">
                  <c:v>2.7190350102971461</c:v>
                </c:pt>
                <c:pt idx="5">
                  <c:v>2.5831126802000588</c:v>
                </c:pt>
                <c:pt idx="6">
                  <c:v>2.2694910267725805</c:v>
                </c:pt>
                <c:pt idx="7">
                  <c:v>1.1632833186231244</c:v>
                </c:pt>
                <c:pt idx="8">
                  <c:v>1.0494263018534864</c:v>
                </c:pt>
                <c:pt idx="9">
                  <c:v>1.1685789938217124</c:v>
                </c:pt>
                <c:pt idx="10">
                  <c:v>1.145631067961165</c:v>
                </c:pt>
                <c:pt idx="11">
                  <c:v>1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cat>
            <c:numRef>
              <c:f>Compiled!$B$5:$B$14</c:f>
              <c:numCache>
                <c:formatCode>0.00E+00</c:formatCode>
                <c:ptCount val="10"/>
                <c:pt idx="0">
                  <c:v>1E-4</c:v>
                </c:pt>
                <c:pt idx="1">
                  <c:v>3.1645569620253167E-5</c:v>
                </c:pt>
                <c:pt idx="2">
                  <c:v>1.00144207659029E-5</c:v>
                </c:pt>
                <c:pt idx="3">
                  <c:v>3.1691204955388923E-6</c:v>
                </c:pt>
                <c:pt idx="4">
                  <c:v>1.0028862327654721E-6</c:v>
                </c:pt>
                <c:pt idx="5">
                  <c:v>3.1736906100173168E-7</c:v>
                </c:pt>
                <c:pt idx="6">
                  <c:v>1.0043324715244673E-7</c:v>
                </c:pt>
                <c:pt idx="7">
                  <c:v>3.1782673149508461E-8</c:v>
                </c:pt>
                <c:pt idx="8">
                  <c:v>1.0057807958705208E-8</c:v>
                </c:pt>
                <c:pt idx="9">
                  <c:v>3.18285061984342E-9</c:v>
                </c:pt>
              </c:numCache>
            </c:numRef>
          </c:cat>
          <c:val>
            <c:numRef>
              <c:f>Compiled!$E$4:$E$15</c:f>
              <c:numCache>
                <c:formatCode>0.0</c:formatCode>
                <c:ptCount val="12"/>
                <c:pt idx="0" formatCode="General">
                  <c:v>0</c:v>
                </c:pt>
                <c:pt idx="1">
                  <c:v>93.016852327906321</c:v>
                </c:pt>
                <c:pt idx="2">
                  <c:v>20.013139103113396</c:v>
                </c:pt>
                <c:pt idx="3">
                  <c:v>4.1136818051985147</c:v>
                </c:pt>
                <c:pt idx="4">
                  <c:v>2.6558126249642959</c:v>
                </c:pt>
                <c:pt idx="5">
                  <c:v>2.5341331048271925</c:v>
                </c:pt>
                <c:pt idx="6">
                  <c:v>2.3016281062553556</c:v>
                </c:pt>
                <c:pt idx="7">
                  <c:v>1.3007712082262211</c:v>
                </c:pt>
                <c:pt idx="8">
                  <c:v>1.1028277634961439</c:v>
                </c:pt>
                <c:pt idx="9">
                  <c:v>1.1653813196229648</c:v>
                </c:pt>
                <c:pt idx="10">
                  <c:v>1.1679520137103685</c:v>
                </c:pt>
                <c:pt idx="11">
                  <c:v>1</c:v>
                </c:pt>
              </c:numCache>
            </c:numRef>
          </c:val>
        </c:ser>
        <c:ser>
          <c:idx val="3"/>
          <c:order val="3"/>
          <c:marker>
            <c:symbol val="none"/>
          </c:marker>
          <c:cat>
            <c:numRef>
              <c:f>Compiled!$B$5:$B$14</c:f>
              <c:numCache>
                <c:formatCode>0.00E+00</c:formatCode>
                <c:ptCount val="10"/>
                <c:pt idx="0">
                  <c:v>1E-4</c:v>
                </c:pt>
                <c:pt idx="1">
                  <c:v>3.1645569620253167E-5</c:v>
                </c:pt>
                <c:pt idx="2">
                  <c:v>1.00144207659029E-5</c:v>
                </c:pt>
                <c:pt idx="3">
                  <c:v>3.1691204955388923E-6</c:v>
                </c:pt>
                <c:pt idx="4">
                  <c:v>1.0028862327654721E-6</c:v>
                </c:pt>
                <c:pt idx="5">
                  <c:v>3.1736906100173168E-7</c:v>
                </c:pt>
                <c:pt idx="6">
                  <c:v>1.0043324715244673E-7</c:v>
                </c:pt>
                <c:pt idx="7">
                  <c:v>3.1782673149508461E-8</c:v>
                </c:pt>
                <c:pt idx="8">
                  <c:v>1.0057807958705208E-8</c:v>
                </c:pt>
                <c:pt idx="9">
                  <c:v>3.18285061984342E-9</c:v>
                </c:pt>
              </c:numCache>
            </c:numRef>
          </c:cat>
          <c:val>
            <c:numRef>
              <c:f>Compiled!$F$4:$F$15</c:f>
              <c:numCache>
                <c:formatCode>0.0</c:formatCode>
                <c:ptCount val="12"/>
                <c:pt idx="0" formatCode="General">
                  <c:v>0</c:v>
                </c:pt>
                <c:pt idx="1">
                  <c:v>88.400432900432889</c:v>
                </c:pt>
                <c:pt idx="2">
                  <c:v>19.019480519480521</c:v>
                </c:pt>
                <c:pt idx="3">
                  <c:v>3.8728354978354975</c:v>
                </c:pt>
                <c:pt idx="4">
                  <c:v>2.5113636363636362</c:v>
                </c:pt>
                <c:pt idx="5">
                  <c:v>2.3847402597402598</c:v>
                </c:pt>
                <c:pt idx="6">
                  <c:v>2.1547619047619047</c:v>
                </c:pt>
                <c:pt idx="7">
                  <c:v>1.1818181818181819</c:v>
                </c:pt>
                <c:pt idx="8">
                  <c:v>1.114448051948052</c:v>
                </c:pt>
                <c:pt idx="9">
                  <c:v>1.150974025974026</c:v>
                </c:pt>
                <c:pt idx="10">
                  <c:v>1.1241883116883118</c:v>
                </c:pt>
                <c:pt idx="11">
                  <c:v>1</c:v>
                </c:pt>
              </c:numCache>
            </c:numRef>
          </c:val>
        </c:ser>
        <c:ser>
          <c:idx val="4"/>
          <c:order val="4"/>
          <c:marker>
            <c:symbol val="none"/>
          </c:marker>
          <c:cat>
            <c:numRef>
              <c:f>Compiled!$B$5:$B$14</c:f>
              <c:numCache>
                <c:formatCode>0.00E+00</c:formatCode>
                <c:ptCount val="10"/>
                <c:pt idx="0">
                  <c:v>1E-4</c:v>
                </c:pt>
                <c:pt idx="1">
                  <c:v>3.1645569620253167E-5</c:v>
                </c:pt>
                <c:pt idx="2">
                  <c:v>1.00144207659029E-5</c:v>
                </c:pt>
                <c:pt idx="3">
                  <c:v>3.1691204955388923E-6</c:v>
                </c:pt>
                <c:pt idx="4">
                  <c:v>1.0028862327654721E-6</c:v>
                </c:pt>
                <c:pt idx="5">
                  <c:v>3.1736906100173168E-7</c:v>
                </c:pt>
                <c:pt idx="6">
                  <c:v>1.0043324715244673E-7</c:v>
                </c:pt>
                <c:pt idx="7">
                  <c:v>3.1782673149508461E-8</c:v>
                </c:pt>
                <c:pt idx="8">
                  <c:v>1.0057807958705208E-8</c:v>
                </c:pt>
                <c:pt idx="9">
                  <c:v>3.18285061984342E-9</c:v>
                </c:pt>
              </c:numCache>
            </c:numRef>
          </c:cat>
          <c:val>
            <c:numRef>
              <c:f>Compiled!$G$4:$G$15</c:f>
              <c:numCache>
                <c:formatCode>0.0</c:formatCode>
                <c:ptCount val="12"/>
                <c:pt idx="0" formatCode="General">
                  <c:v>0</c:v>
                </c:pt>
                <c:pt idx="1">
                  <c:v>86</c:v>
                </c:pt>
                <c:pt idx="2">
                  <c:v>18.610448156987534</c:v>
                </c:pt>
                <c:pt idx="3">
                  <c:v>3.7974012198355873</c:v>
                </c:pt>
                <c:pt idx="4">
                  <c:v>2.4518695306284806</c:v>
                </c:pt>
                <c:pt idx="5">
                  <c:v>2.3595863166268893</c:v>
                </c:pt>
                <c:pt idx="6">
                  <c:v>2.1150888358525588</c:v>
                </c:pt>
                <c:pt idx="7">
                  <c:v>1.1837708830548925</c:v>
                </c:pt>
                <c:pt idx="8">
                  <c:v>1.0946698488464599</c:v>
                </c:pt>
                <c:pt idx="9">
                  <c:v>1.1551312649164678</c:v>
                </c:pt>
                <c:pt idx="10">
                  <c:v>1.1328560063643596</c:v>
                </c:pt>
                <c:pt idx="11">
                  <c:v>1</c:v>
                </c:pt>
              </c:numCache>
            </c:numRef>
          </c:val>
        </c:ser>
        <c:ser>
          <c:idx val="5"/>
          <c:order val="5"/>
          <c:marker>
            <c:symbol val="none"/>
          </c:marker>
          <c:cat>
            <c:numRef>
              <c:f>Compiled!$B$5:$B$14</c:f>
              <c:numCache>
                <c:formatCode>0.00E+00</c:formatCode>
                <c:ptCount val="10"/>
                <c:pt idx="0">
                  <c:v>1E-4</c:v>
                </c:pt>
                <c:pt idx="1">
                  <c:v>3.1645569620253167E-5</c:v>
                </c:pt>
                <c:pt idx="2">
                  <c:v>1.00144207659029E-5</c:v>
                </c:pt>
                <c:pt idx="3">
                  <c:v>3.1691204955388923E-6</c:v>
                </c:pt>
                <c:pt idx="4">
                  <c:v>1.0028862327654721E-6</c:v>
                </c:pt>
                <c:pt idx="5">
                  <c:v>3.1736906100173168E-7</c:v>
                </c:pt>
                <c:pt idx="6">
                  <c:v>1.0043324715244673E-7</c:v>
                </c:pt>
                <c:pt idx="7">
                  <c:v>3.1782673149508461E-8</c:v>
                </c:pt>
                <c:pt idx="8">
                  <c:v>1.0057807958705208E-8</c:v>
                </c:pt>
                <c:pt idx="9">
                  <c:v>3.18285061984342E-9</c:v>
                </c:pt>
              </c:numCache>
            </c:numRef>
          </c:cat>
          <c:val>
            <c:numRef>
              <c:f>Compiled!$H$4:$H$15</c:f>
              <c:numCache>
                <c:formatCode>0.0</c:formatCode>
                <c:ptCount val="12"/>
                <c:pt idx="0" formatCode="General">
                  <c:v>0</c:v>
                </c:pt>
                <c:pt idx="1">
                  <c:v>82.315356959424747</c:v>
                </c:pt>
                <c:pt idx="2">
                  <c:v>17.901900359527477</c:v>
                </c:pt>
                <c:pt idx="3">
                  <c:v>3.6507447354904983</c:v>
                </c:pt>
                <c:pt idx="4">
                  <c:v>2.3564458140729325</c:v>
                </c:pt>
                <c:pt idx="5">
                  <c:v>2.3025166923472007</c:v>
                </c:pt>
                <c:pt idx="6">
                  <c:v>2.1237801746276324</c:v>
                </c:pt>
                <c:pt idx="7">
                  <c:v>1.271186440677966</c:v>
                </c:pt>
                <c:pt idx="8">
                  <c:v>1.1140215716486903</c:v>
                </c:pt>
                <c:pt idx="9">
                  <c:v>1.1309707241910631</c:v>
                </c:pt>
                <c:pt idx="10">
                  <c:v>1.1278890600924498</c:v>
                </c:pt>
                <c:pt idx="11">
                  <c:v>1</c:v>
                </c:pt>
              </c:numCache>
            </c:numRef>
          </c:val>
        </c:ser>
        <c:marker val="1"/>
        <c:axId val="68396928"/>
        <c:axId val="68694016"/>
      </c:lineChart>
      <c:catAx>
        <c:axId val="68396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Conc(M)</a:t>
                </a:r>
              </a:p>
            </c:rich>
          </c:tx>
          <c:layout/>
        </c:title>
        <c:numFmt formatCode="0.00E+00" sourceLinked="1"/>
        <c:majorTickMark val="none"/>
        <c:tickLblPos val="nextTo"/>
        <c:crossAx val="68694016"/>
        <c:crosses val="autoZero"/>
        <c:auto val="1"/>
        <c:lblAlgn val="ctr"/>
        <c:lblOffset val="100"/>
      </c:catAx>
      <c:valAx>
        <c:axId val="6869401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Fold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83969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18</xdr:row>
      <xdr:rowOff>9525</xdr:rowOff>
    </xdr:from>
    <xdr:to>
      <xdr:col>8</xdr:col>
      <xdr:colOff>257175</xdr:colOff>
      <xdr:row>32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36"/>
  <sheetViews>
    <sheetView topLeftCell="A14" workbookViewId="0">
      <selection activeCell="B23" sqref="B23:G23"/>
    </sheetView>
  </sheetViews>
  <sheetFormatPr defaultRowHeight="15"/>
  <cols>
    <col min="1" max="1" width="4.28515625" customWidth="1"/>
  </cols>
  <sheetData>
    <row r="3" spans="1:13">
      <c r="A3" s="1" t="s">
        <v>0</v>
      </c>
      <c r="D3" s="1" t="s">
        <v>1</v>
      </c>
      <c r="K3" s="1" t="s">
        <v>2</v>
      </c>
    </row>
    <row r="4" spans="1:13">
      <c r="A4" s="1" t="s">
        <v>3</v>
      </c>
      <c r="I4" s="1" t="s">
        <v>4</v>
      </c>
      <c r="K4" s="1" t="s">
        <v>5</v>
      </c>
    </row>
    <row r="5" spans="1:13">
      <c r="A5" s="1" t="s">
        <v>6</v>
      </c>
    </row>
    <row r="6" spans="1:13">
      <c r="A6" s="1" t="s">
        <v>7</v>
      </c>
    </row>
    <row r="7" spans="1:13">
      <c r="A7" s="1" t="s">
        <v>8</v>
      </c>
    </row>
    <row r="11" spans="1:13">
      <c r="B11" t="s">
        <v>9</v>
      </c>
    </row>
    <row r="12" spans="1:13"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2">
        <v>6</v>
      </c>
      <c r="H12" s="2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</row>
    <row r="13" spans="1:13">
      <c r="A13" s="2" t="s">
        <v>10</v>
      </c>
      <c r="B13" s="6">
        <v>48680</v>
      </c>
      <c r="C13" s="7">
        <v>17158</v>
      </c>
      <c r="D13" s="7">
        <v>2122</v>
      </c>
      <c r="E13" s="7">
        <v>1240</v>
      </c>
      <c r="F13" s="7">
        <v>1045</v>
      </c>
      <c r="G13" s="7">
        <v>1422</v>
      </c>
      <c r="H13" s="7">
        <v>589</v>
      </c>
      <c r="I13" s="7">
        <v>527</v>
      </c>
      <c r="J13" s="7">
        <v>495</v>
      </c>
      <c r="K13" s="7">
        <v>529</v>
      </c>
      <c r="L13" s="7">
        <v>565</v>
      </c>
      <c r="M13" s="8">
        <v>589</v>
      </c>
    </row>
    <row r="14" spans="1:13">
      <c r="A14" s="2" t="s">
        <v>11</v>
      </c>
      <c r="B14" s="9">
        <v>114014</v>
      </c>
      <c r="C14" s="10">
        <v>10411</v>
      </c>
      <c r="D14" s="10">
        <v>2124</v>
      </c>
      <c r="E14" s="10">
        <v>1436</v>
      </c>
      <c r="F14" s="10">
        <v>1116</v>
      </c>
      <c r="G14" s="10">
        <v>714</v>
      </c>
      <c r="H14" s="10">
        <v>599</v>
      </c>
      <c r="I14" s="10">
        <v>653</v>
      </c>
      <c r="J14" s="10">
        <v>861</v>
      </c>
      <c r="K14" s="10">
        <v>766</v>
      </c>
      <c r="L14" s="10">
        <v>568</v>
      </c>
      <c r="M14" s="11">
        <v>655</v>
      </c>
    </row>
    <row r="15" spans="1:13">
      <c r="A15" s="2" t="s">
        <v>12</v>
      </c>
      <c r="B15" s="9">
        <v>16547</v>
      </c>
      <c r="C15" s="10">
        <v>9579</v>
      </c>
      <c r="D15" s="10">
        <v>3076</v>
      </c>
      <c r="E15" s="10">
        <v>1983</v>
      </c>
      <c r="F15" s="10">
        <v>1850</v>
      </c>
      <c r="G15" s="10">
        <v>1523</v>
      </c>
      <c r="H15" s="10">
        <v>1458</v>
      </c>
      <c r="I15" s="10">
        <v>1143</v>
      </c>
      <c r="J15" s="10">
        <v>1331</v>
      </c>
      <c r="K15" s="10">
        <v>1124</v>
      </c>
      <c r="L15" s="10">
        <v>969</v>
      </c>
      <c r="M15" s="11">
        <v>996</v>
      </c>
    </row>
    <row r="16" spans="1:13">
      <c r="A16" s="2" t="s">
        <v>13</v>
      </c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</row>
    <row r="17" spans="1:13">
      <c r="A17" s="2" t="s">
        <v>14</v>
      </c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1"/>
    </row>
    <row r="18" spans="1:13">
      <c r="A18" s="2" t="s">
        <v>15</v>
      </c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/>
    </row>
    <row r="19" spans="1:13">
      <c r="A19" s="2" t="s">
        <v>16</v>
      </c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1"/>
    </row>
    <row r="20" spans="1:13">
      <c r="A20" s="2" t="s">
        <v>17</v>
      </c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4"/>
    </row>
    <row r="23" spans="1:13">
      <c r="B23" s="89" t="s">
        <v>60</v>
      </c>
      <c r="C23" s="90"/>
      <c r="D23" s="90"/>
      <c r="E23" s="90"/>
      <c r="F23" s="90"/>
      <c r="G23" s="91"/>
    </row>
    <row r="24" spans="1:13">
      <c r="B24" s="56" t="s">
        <v>19</v>
      </c>
      <c r="C24" s="54" t="s">
        <v>22</v>
      </c>
      <c r="D24" s="54" t="s">
        <v>23</v>
      </c>
      <c r="E24" s="54" t="s">
        <v>24</v>
      </c>
      <c r="F24" s="54" t="s">
        <v>25</v>
      </c>
      <c r="G24" s="56" t="s">
        <v>26</v>
      </c>
    </row>
    <row r="25" spans="1:13">
      <c r="B25" s="57">
        <v>1E-4</v>
      </c>
      <c r="C25" s="3">
        <v>48680</v>
      </c>
      <c r="D25" s="3">
        <v>114014</v>
      </c>
      <c r="E25" s="3">
        <v>16547</v>
      </c>
      <c r="F25" s="51">
        <f>AVERAGE(C25:E25)</f>
        <v>59747</v>
      </c>
      <c r="G25" s="60">
        <f>F25/$F$35</f>
        <v>105.46690203000882</v>
      </c>
    </row>
    <row r="26" spans="1:13">
      <c r="B26" s="57">
        <f>B25/3.16</f>
        <v>3.1645569620253167E-5</v>
      </c>
      <c r="C26" s="3">
        <v>17158</v>
      </c>
      <c r="D26" s="3">
        <v>10411</v>
      </c>
      <c r="E26" s="3">
        <v>9579</v>
      </c>
      <c r="F26" s="51">
        <f>AVERAGE(C26:E26)</f>
        <v>12382.666666666666</v>
      </c>
      <c r="G26" s="60">
        <f t="shared" ref="G26:G36" si="0">F26/$F$35</f>
        <v>21.858193586348925</v>
      </c>
    </row>
    <row r="27" spans="1:13">
      <c r="B27" s="57">
        <f t="shared" ref="B27:B34" si="1">B26/3.16</f>
        <v>1.00144207659029E-5</v>
      </c>
      <c r="C27" s="3">
        <v>2122</v>
      </c>
      <c r="D27" s="3">
        <v>2124</v>
      </c>
      <c r="E27" s="3">
        <v>3076</v>
      </c>
      <c r="F27" s="51">
        <f t="shared" ref="F27:F30" si="2">AVERAGE(C27:E27)</f>
        <v>2440.6666666666665</v>
      </c>
      <c r="G27" s="60">
        <f t="shared" si="0"/>
        <v>4.3083259782288907</v>
      </c>
    </row>
    <row r="28" spans="1:13">
      <c r="B28" s="57">
        <f t="shared" si="1"/>
        <v>3.1691204955388923E-6</v>
      </c>
      <c r="C28" s="3">
        <v>1240</v>
      </c>
      <c r="D28" s="3">
        <v>1436</v>
      </c>
      <c r="E28" s="3">
        <v>1983</v>
      </c>
      <c r="F28" s="51">
        <f t="shared" si="2"/>
        <v>1553</v>
      </c>
      <c r="G28" s="60">
        <f t="shared" si="0"/>
        <v>2.7413945278022949</v>
      </c>
    </row>
    <row r="29" spans="1:13">
      <c r="B29" s="57">
        <f t="shared" si="1"/>
        <v>1.0028862327654721E-6</v>
      </c>
      <c r="C29" s="3">
        <v>1045</v>
      </c>
      <c r="D29" s="3">
        <v>1116</v>
      </c>
      <c r="E29" s="3">
        <v>1850</v>
      </c>
      <c r="F29" s="51">
        <f t="shared" si="2"/>
        <v>1337</v>
      </c>
      <c r="G29" s="60">
        <f t="shared" si="0"/>
        <v>2.3601059135039719</v>
      </c>
    </row>
    <row r="30" spans="1:13">
      <c r="B30" s="57">
        <f t="shared" si="1"/>
        <v>3.1736906100173168E-7</v>
      </c>
      <c r="C30" s="3">
        <v>1422</v>
      </c>
      <c r="D30" s="3">
        <v>714</v>
      </c>
      <c r="E30" s="3">
        <v>1523</v>
      </c>
      <c r="F30" s="51">
        <f t="shared" si="2"/>
        <v>1219.6666666666667</v>
      </c>
      <c r="G30" s="60">
        <f t="shared" si="0"/>
        <v>2.1529861724036481</v>
      </c>
    </row>
    <row r="31" spans="1:13">
      <c r="B31" s="57">
        <f t="shared" si="1"/>
        <v>1.0043324715244673E-7</v>
      </c>
      <c r="C31" s="3">
        <v>589</v>
      </c>
      <c r="D31" s="3">
        <v>599</v>
      </c>
      <c r="E31" s="3">
        <v>1458</v>
      </c>
      <c r="F31" s="51">
        <f>AVERAGE(C31:D31)</f>
        <v>594</v>
      </c>
      <c r="G31" s="60">
        <f t="shared" si="0"/>
        <v>1.0485436893203883</v>
      </c>
    </row>
    <row r="32" spans="1:13">
      <c r="B32" s="57">
        <f t="shared" si="1"/>
        <v>3.1782673149508461E-8</v>
      </c>
      <c r="C32" s="3">
        <v>527</v>
      </c>
      <c r="D32" s="3">
        <v>653</v>
      </c>
      <c r="E32" s="3">
        <v>1143</v>
      </c>
      <c r="F32" s="51">
        <f t="shared" ref="F32:F36" si="3">AVERAGE(C32:D32)</f>
        <v>590</v>
      </c>
      <c r="G32" s="60">
        <f t="shared" si="0"/>
        <v>1.0414827890556047</v>
      </c>
    </row>
    <row r="33" spans="2:7">
      <c r="B33" s="57">
        <f t="shared" si="1"/>
        <v>1.0057807958705208E-8</v>
      </c>
      <c r="C33" s="3">
        <v>495</v>
      </c>
      <c r="D33" s="3">
        <v>861</v>
      </c>
      <c r="E33" s="3">
        <v>1331</v>
      </c>
      <c r="F33" s="51">
        <f t="shared" si="3"/>
        <v>678</v>
      </c>
      <c r="G33" s="60">
        <f t="shared" si="0"/>
        <v>1.1968225948808473</v>
      </c>
    </row>
    <row r="34" spans="2:7">
      <c r="B34" s="57">
        <f t="shared" si="1"/>
        <v>3.18285061984342E-9</v>
      </c>
      <c r="C34" s="3">
        <v>529</v>
      </c>
      <c r="D34" s="3">
        <v>766</v>
      </c>
      <c r="E34" s="3">
        <v>1124</v>
      </c>
      <c r="F34" s="51">
        <f t="shared" si="3"/>
        <v>647.5</v>
      </c>
      <c r="G34" s="60">
        <f t="shared" si="0"/>
        <v>1.1429832303618712</v>
      </c>
    </row>
    <row r="35" spans="2:7">
      <c r="B35" s="58" t="s">
        <v>20</v>
      </c>
      <c r="C35" s="3">
        <v>565</v>
      </c>
      <c r="D35" s="3">
        <v>568</v>
      </c>
      <c r="E35" s="3">
        <v>969</v>
      </c>
      <c r="F35" s="51">
        <f t="shared" si="3"/>
        <v>566.5</v>
      </c>
      <c r="G35" s="60">
        <f t="shared" si="0"/>
        <v>1</v>
      </c>
    </row>
    <row r="36" spans="2:7">
      <c r="B36" s="59" t="s">
        <v>21</v>
      </c>
      <c r="C36" s="5">
        <v>589</v>
      </c>
      <c r="D36" s="5">
        <v>655</v>
      </c>
      <c r="E36" s="5">
        <v>996</v>
      </c>
      <c r="F36" s="52">
        <f t="shared" si="3"/>
        <v>622</v>
      </c>
      <c r="G36" s="61">
        <f t="shared" si="0"/>
        <v>1.0979699911738747</v>
      </c>
    </row>
  </sheetData>
  <mergeCells count="1">
    <mergeCell ref="B23:G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M36"/>
  <sheetViews>
    <sheetView topLeftCell="A15" workbookViewId="0">
      <selection activeCell="B23" sqref="B23:G36"/>
    </sheetView>
  </sheetViews>
  <sheetFormatPr defaultRowHeight="15"/>
  <sheetData>
    <row r="3" spans="1:13">
      <c r="A3" s="16" t="s">
        <v>0</v>
      </c>
      <c r="B3" s="15"/>
      <c r="C3" s="15"/>
      <c r="D3" s="16" t="s">
        <v>1</v>
      </c>
      <c r="E3" s="15"/>
      <c r="F3" s="15"/>
      <c r="G3" s="15"/>
      <c r="H3" s="15"/>
      <c r="I3" s="15"/>
      <c r="J3" s="15"/>
      <c r="K3" s="16" t="s">
        <v>27</v>
      </c>
      <c r="L3" s="15"/>
      <c r="M3" s="15"/>
    </row>
    <row r="4" spans="1:13">
      <c r="A4" s="16" t="s">
        <v>3</v>
      </c>
      <c r="B4" s="15"/>
      <c r="C4" s="15"/>
      <c r="D4" s="15"/>
      <c r="E4" s="15"/>
      <c r="F4" s="15"/>
      <c r="G4" s="15"/>
      <c r="H4" s="15"/>
      <c r="I4" s="16" t="s">
        <v>4</v>
      </c>
      <c r="J4" s="15"/>
      <c r="K4" s="16" t="s">
        <v>28</v>
      </c>
      <c r="L4" s="15"/>
      <c r="M4" s="15"/>
    </row>
    <row r="5" spans="1:13">
      <c r="A5" s="16" t="s">
        <v>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>
      <c r="A6" s="16" t="s">
        <v>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>
      <c r="A7" s="16" t="s">
        <v>29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>
      <c r="A8" s="16" t="s">
        <v>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12" spans="1:13">
      <c r="A12" s="15"/>
      <c r="B12" s="1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>
      <c r="A13" s="15"/>
      <c r="B13" s="17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17">
        <v>9</v>
      </c>
      <c r="K13" s="17">
        <v>10</v>
      </c>
      <c r="L13" s="17">
        <v>11</v>
      </c>
      <c r="M13" s="17">
        <v>12</v>
      </c>
    </row>
    <row r="14" spans="1:13">
      <c r="A14" s="17" t="s">
        <v>10</v>
      </c>
      <c r="B14" s="18">
        <v>41527</v>
      </c>
      <c r="C14" s="19">
        <v>15942</v>
      </c>
      <c r="D14" s="19">
        <v>2181</v>
      </c>
      <c r="E14" s="19">
        <v>1215</v>
      </c>
      <c r="F14" s="19">
        <v>1225</v>
      </c>
      <c r="G14" s="19">
        <v>1424</v>
      </c>
      <c r="H14" s="19">
        <v>714</v>
      </c>
      <c r="I14" s="19">
        <v>525</v>
      </c>
      <c r="J14" s="19">
        <v>469</v>
      </c>
      <c r="K14" s="19">
        <v>529</v>
      </c>
      <c r="L14" s="19">
        <v>567</v>
      </c>
      <c r="M14" s="20">
        <v>594</v>
      </c>
    </row>
    <row r="15" spans="1:13">
      <c r="A15" s="17" t="s">
        <v>11</v>
      </c>
      <c r="B15" s="21">
        <v>107676</v>
      </c>
      <c r="C15" s="22">
        <v>10178</v>
      </c>
      <c r="D15" s="22">
        <v>1977</v>
      </c>
      <c r="E15" s="22">
        <v>1418</v>
      </c>
      <c r="F15" s="22">
        <v>1192</v>
      </c>
      <c r="G15" s="22">
        <v>909</v>
      </c>
      <c r="H15" s="22">
        <v>604</v>
      </c>
      <c r="I15" s="22">
        <v>664</v>
      </c>
      <c r="J15" s="22">
        <v>855</v>
      </c>
      <c r="K15" s="22">
        <v>769</v>
      </c>
      <c r="L15" s="22">
        <v>566</v>
      </c>
      <c r="M15" s="23">
        <v>651</v>
      </c>
    </row>
    <row r="16" spans="1:13">
      <c r="A16" s="17" t="s">
        <v>12</v>
      </c>
      <c r="B16" s="21">
        <v>16795</v>
      </c>
      <c r="C16" s="22">
        <v>9171</v>
      </c>
      <c r="D16" s="22">
        <v>3051</v>
      </c>
      <c r="E16" s="22">
        <v>1988</v>
      </c>
      <c r="F16" s="22">
        <v>1973</v>
      </c>
      <c r="G16" s="22">
        <v>1524</v>
      </c>
      <c r="H16" s="22">
        <v>1455</v>
      </c>
      <c r="I16" s="22">
        <v>1166</v>
      </c>
      <c r="J16" s="22">
        <v>1308</v>
      </c>
      <c r="K16" s="22">
        <v>1124</v>
      </c>
      <c r="L16" s="22">
        <v>965</v>
      </c>
      <c r="M16" s="23">
        <v>993</v>
      </c>
    </row>
    <row r="17" spans="1:13">
      <c r="A17" s="17" t="s">
        <v>13</v>
      </c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3"/>
    </row>
    <row r="18" spans="1:13">
      <c r="A18" s="17" t="s">
        <v>14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3"/>
    </row>
    <row r="19" spans="1:13">
      <c r="A19" s="17" t="s">
        <v>15</v>
      </c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3"/>
    </row>
    <row r="20" spans="1:13">
      <c r="A20" s="17" t="s">
        <v>16</v>
      </c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3"/>
    </row>
    <row r="21" spans="1:13">
      <c r="A21" s="17" t="s">
        <v>17</v>
      </c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6"/>
    </row>
    <row r="23" spans="1:13">
      <c r="B23" s="89" t="s">
        <v>18</v>
      </c>
      <c r="C23" s="90"/>
      <c r="D23" s="90"/>
      <c r="E23" s="90"/>
      <c r="F23" s="90"/>
      <c r="G23" s="91"/>
    </row>
    <row r="24" spans="1:13">
      <c r="B24" s="56" t="s">
        <v>19</v>
      </c>
      <c r="C24" s="54" t="s">
        <v>22</v>
      </c>
      <c r="D24" s="54" t="s">
        <v>23</v>
      </c>
      <c r="E24" s="54" t="s">
        <v>24</v>
      </c>
      <c r="F24" s="54" t="s">
        <v>25</v>
      </c>
      <c r="G24" s="56" t="s">
        <v>26</v>
      </c>
    </row>
    <row r="25" spans="1:13">
      <c r="B25" s="57">
        <v>1E-4</v>
      </c>
      <c r="C25" s="3">
        <v>41527</v>
      </c>
      <c r="D25" s="3">
        <v>107676</v>
      </c>
      <c r="E25" s="3">
        <v>16795</v>
      </c>
      <c r="F25" s="51">
        <f>AVERAGE(C25:E25)</f>
        <v>55332.666666666664</v>
      </c>
      <c r="G25" s="60">
        <f>F25/$F$35</f>
        <v>97.674610179464551</v>
      </c>
    </row>
    <row r="26" spans="1:13">
      <c r="B26" s="57">
        <f>B25/3.16</f>
        <v>3.1645569620253167E-5</v>
      </c>
      <c r="C26" s="3">
        <v>15942</v>
      </c>
      <c r="D26" s="3">
        <v>10178</v>
      </c>
      <c r="E26" s="3">
        <v>9171</v>
      </c>
      <c r="F26" s="51">
        <f>AVERAGE(C26:E26)</f>
        <v>11763.666666666666</v>
      </c>
      <c r="G26" s="60">
        <f t="shared" ref="G26:G36" si="0">F26/$F$35</f>
        <v>20.765519270373638</v>
      </c>
    </row>
    <row r="27" spans="1:13">
      <c r="B27" s="57">
        <f t="shared" ref="B27:B34" si="1">B26/3.16</f>
        <v>1.00144207659029E-5</v>
      </c>
      <c r="C27" s="3">
        <v>2181</v>
      </c>
      <c r="D27" s="3">
        <v>1977</v>
      </c>
      <c r="E27" s="3">
        <v>3051</v>
      </c>
      <c r="F27" s="51">
        <f t="shared" ref="F27:F30" si="2">AVERAGE(C27:E27)</f>
        <v>2403</v>
      </c>
      <c r="G27" s="60">
        <f t="shared" si="0"/>
        <v>4.2418358340688433</v>
      </c>
    </row>
    <row r="28" spans="1:13">
      <c r="B28" s="57">
        <f t="shared" si="1"/>
        <v>3.1691204955388923E-6</v>
      </c>
      <c r="C28" s="3">
        <v>1215</v>
      </c>
      <c r="D28" s="3">
        <v>1418</v>
      </c>
      <c r="E28" s="3">
        <v>1988</v>
      </c>
      <c r="F28" s="51">
        <f t="shared" si="2"/>
        <v>1540.3333333333333</v>
      </c>
      <c r="G28" s="60">
        <f t="shared" si="0"/>
        <v>2.7190350102971461</v>
      </c>
    </row>
    <row r="29" spans="1:13">
      <c r="B29" s="57">
        <f t="shared" si="1"/>
        <v>1.0028862327654721E-6</v>
      </c>
      <c r="C29" s="3">
        <v>1225</v>
      </c>
      <c r="D29" s="3">
        <v>1192</v>
      </c>
      <c r="E29" s="3">
        <v>1973</v>
      </c>
      <c r="F29" s="51">
        <f t="shared" si="2"/>
        <v>1463.3333333333333</v>
      </c>
      <c r="G29" s="60">
        <f t="shared" si="0"/>
        <v>2.5831126802000588</v>
      </c>
    </row>
    <row r="30" spans="1:13">
      <c r="B30" s="57">
        <f t="shared" si="1"/>
        <v>3.1736906100173168E-7</v>
      </c>
      <c r="C30" s="3">
        <v>1424</v>
      </c>
      <c r="D30" s="3">
        <v>909</v>
      </c>
      <c r="E30" s="3">
        <v>1524</v>
      </c>
      <c r="F30" s="51">
        <f t="shared" si="2"/>
        <v>1285.6666666666667</v>
      </c>
      <c r="G30" s="60">
        <f t="shared" si="0"/>
        <v>2.2694910267725805</v>
      </c>
    </row>
    <row r="31" spans="1:13">
      <c r="B31" s="57">
        <f t="shared" si="1"/>
        <v>1.0043324715244673E-7</v>
      </c>
      <c r="C31" s="3">
        <v>714</v>
      </c>
      <c r="D31" s="3">
        <v>604</v>
      </c>
      <c r="E31" s="3">
        <v>1455</v>
      </c>
      <c r="F31" s="51">
        <f>AVERAGE(C31:D31)</f>
        <v>659</v>
      </c>
      <c r="G31" s="60">
        <f t="shared" si="0"/>
        <v>1.1632833186231244</v>
      </c>
    </row>
    <row r="32" spans="1:13">
      <c r="B32" s="57">
        <f t="shared" si="1"/>
        <v>3.1782673149508461E-8</v>
      </c>
      <c r="C32" s="3">
        <v>525</v>
      </c>
      <c r="D32" s="3">
        <v>664</v>
      </c>
      <c r="E32" s="3">
        <v>1166</v>
      </c>
      <c r="F32" s="51">
        <f t="shared" ref="F32:F36" si="3">AVERAGE(C32:D32)</f>
        <v>594.5</v>
      </c>
      <c r="G32" s="60">
        <f t="shared" si="0"/>
        <v>1.0494263018534864</v>
      </c>
    </row>
    <row r="33" spans="2:7">
      <c r="B33" s="57">
        <f t="shared" si="1"/>
        <v>1.0057807958705208E-8</v>
      </c>
      <c r="C33" s="3">
        <v>469</v>
      </c>
      <c r="D33" s="3">
        <v>855</v>
      </c>
      <c r="E33" s="3">
        <v>1308</v>
      </c>
      <c r="F33" s="51">
        <f t="shared" si="3"/>
        <v>662</v>
      </c>
      <c r="G33" s="60">
        <f t="shared" si="0"/>
        <v>1.1685789938217124</v>
      </c>
    </row>
    <row r="34" spans="2:7">
      <c r="B34" s="57">
        <f t="shared" si="1"/>
        <v>3.18285061984342E-9</v>
      </c>
      <c r="C34" s="3">
        <v>529</v>
      </c>
      <c r="D34" s="3">
        <v>769</v>
      </c>
      <c r="E34" s="3">
        <v>1124</v>
      </c>
      <c r="F34" s="51">
        <f t="shared" si="3"/>
        <v>649</v>
      </c>
      <c r="G34" s="60">
        <f t="shared" si="0"/>
        <v>1.145631067961165</v>
      </c>
    </row>
    <row r="35" spans="2:7">
      <c r="B35" s="58" t="s">
        <v>20</v>
      </c>
      <c r="C35" s="3">
        <v>567</v>
      </c>
      <c r="D35" s="3">
        <v>566</v>
      </c>
      <c r="E35" s="3">
        <v>965</v>
      </c>
      <c r="F35" s="51">
        <f t="shared" si="3"/>
        <v>566.5</v>
      </c>
      <c r="G35" s="60">
        <f t="shared" si="0"/>
        <v>1</v>
      </c>
    </row>
    <row r="36" spans="2:7">
      <c r="B36" s="59" t="s">
        <v>21</v>
      </c>
      <c r="C36" s="5">
        <v>594</v>
      </c>
      <c r="D36" s="5">
        <v>651</v>
      </c>
      <c r="E36" s="5">
        <v>993</v>
      </c>
      <c r="F36" s="52">
        <f t="shared" si="3"/>
        <v>622.5</v>
      </c>
      <c r="G36" s="61">
        <f t="shared" si="0"/>
        <v>1.0988526037069726</v>
      </c>
    </row>
  </sheetData>
  <mergeCells count="1">
    <mergeCell ref="B23:G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M36"/>
  <sheetViews>
    <sheetView topLeftCell="A13" workbookViewId="0">
      <selection activeCell="B23" sqref="B23:G36"/>
    </sheetView>
  </sheetViews>
  <sheetFormatPr defaultRowHeight="15"/>
  <sheetData>
    <row r="3" spans="1:13">
      <c r="A3" s="28" t="s">
        <v>0</v>
      </c>
      <c r="B3" s="27"/>
      <c r="C3" s="27"/>
      <c r="D3" s="28" t="s">
        <v>1</v>
      </c>
      <c r="E3" s="27"/>
      <c r="F3" s="27"/>
      <c r="G3" s="27"/>
      <c r="H3" s="27"/>
      <c r="I3" s="27"/>
      <c r="J3" s="27"/>
      <c r="K3" s="28" t="s">
        <v>30</v>
      </c>
      <c r="L3" s="27"/>
      <c r="M3" s="27"/>
    </row>
    <row r="4" spans="1:13">
      <c r="A4" s="28" t="s">
        <v>3</v>
      </c>
      <c r="B4" s="27"/>
      <c r="C4" s="27"/>
      <c r="D4" s="27"/>
      <c r="E4" s="27"/>
      <c r="F4" s="27"/>
      <c r="G4" s="27"/>
      <c r="H4" s="27"/>
      <c r="I4" s="28" t="s">
        <v>4</v>
      </c>
      <c r="J4" s="27"/>
      <c r="K4" s="28" t="s">
        <v>31</v>
      </c>
      <c r="L4" s="27"/>
      <c r="M4" s="27"/>
    </row>
    <row r="5" spans="1:13">
      <c r="A5" s="28" t="s">
        <v>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>
      <c r="A6" s="28" t="s">
        <v>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>
      <c r="A7" s="28" t="s">
        <v>32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>
      <c r="A8" s="28" t="s">
        <v>8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12" spans="1:13">
      <c r="A12" s="27"/>
      <c r="B12" s="27" t="s">
        <v>9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>
      <c r="A13" s="27"/>
      <c r="B13" s="29">
        <v>1</v>
      </c>
      <c r="C13" s="29">
        <v>2</v>
      </c>
      <c r="D13" s="29">
        <v>3</v>
      </c>
      <c r="E13" s="29">
        <v>4</v>
      </c>
      <c r="F13" s="29">
        <v>5</v>
      </c>
      <c r="G13" s="29">
        <v>6</v>
      </c>
      <c r="H13" s="29">
        <v>7</v>
      </c>
      <c r="I13" s="29">
        <v>8</v>
      </c>
      <c r="J13" s="29">
        <v>9</v>
      </c>
      <c r="K13" s="29">
        <v>10</v>
      </c>
      <c r="L13" s="29">
        <v>11</v>
      </c>
      <c r="M13" s="29">
        <v>12</v>
      </c>
    </row>
    <row r="14" spans="1:13">
      <c r="A14" s="29" t="s">
        <v>10</v>
      </c>
      <c r="B14" s="30">
        <v>40263</v>
      </c>
      <c r="C14" s="31">
        <v>15748</v>
      </c>
      <c r="D14" s="31">
        <v>2170</v>
      </c>
      <c r="E14" s="31">
        <v>1234</v>
      </c>
      <c r="F14" s="31">
        <v>1248</v>
      </c>
      <c r="G14" s="31">
        <v>1503</v>
      </c>
      <c r="H14" s="31">
        <v>870</v>
      </c>
      <c r="I14" s="31">
        <v>568</v>
      </c>
      <c r="J14" s="31">
        <v>483</v>
      </c>
      <c r="K14" s="31">
        <v>562</v>
      </c>
      <c r="L14" s="31">
        <v>579</v>
      </c>
      <c r="M14" s="32">
        <v>614</v>
      </c>
    </row>
    <row r="15" spans="1:13">
      <c r="A15" s="29" t="s">
        <v>11</v>
      </c>
      <c r="B15" s="33">
        <v>105681</v>
      </c>
      <c r="C15" s="34">
        <v>10130</v>
      </c>
      <c r="D15" s="34">
        <v>1981</v>
      </c>
      <c r="E15" s="34">
        <v>1420</v>
      </c>
      <c r="F15" s="34">
        <v>1203</v>
      </c>
      <c r="G15" s="34">
        <v>981</v>
      </c>
      <c r="H15" s="34">
        <v>648</v>
      </c>
      <c r="I15" s="34">
        <v>719</v>
      </c>
      <c r="J15" s="34">
        <v>877</v>
      </c>
      <c r="K15" s="34">
        <v>801</v>
      </c>
      <c r="L15" s="34">
        <v>588</v>
      </c>
      <c r="M15" s="35">
        <v>672</v>
      </c>
    </row>
    <row r="16" spans="1:13">
      <c r="A16" s="29" t="s">
        <v>12</v>
      </c>
      <c r="B16" s="33">
        <v>16882</v>
      </c>
      <c r="C16" s="34">
        <v>9155</v>
      </c>
      <c r="D16" s="34">
        <v>3050</v>
      </c>
      <c r="E16" s="34">
        <v>1995</v>
      </c>
      <c r="F16" s="34">
        <v>1985</v>
      </c>
      <c r="G16" s="34">
        <v>1545</v>
      </c>
      <c r="H16" s="34">
        <v>1484</v>
      </c>
      <c r="I16" s="34">
        <v>1221</v>
      </c>
      <c r="J16" s="34">
        <v>1344</v>
      </c>
      <c r="K16" s="34">
        <v>1219</v>
      </c>
      <c r="L16" s="34">
        <v>1008</v>
      </c>
      <c r="M16" s="35">
        <v>1065</v>
      </c>
    </row>
    <row r="17" spans="1:13">
      <c r="A17" s="29" t="s">
        <v>13</v>
      </c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5"/>
    </row>
    <row r="18" spans="1:13">
      <c r="A18" s="29" t="s">
        <v>14</v>
      </c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5"/>
    </row>
    <row r="19" spans="1:13">
      <c r="A19" s="29" t="s">
        <v>15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5"/>
    </row>
    <row r="20" spans="1:13">
      <c r="A20" s="29" t="s">
        <v>16</v>
      </c>
      <c r="B20" s="33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5"/>
    </row>
    <row r="21" spans="1:13">
      <c r="A21" s="29" t="s">
        <v>17</v>
      </c>
      <c r="B21" s="36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8"/>
    </row>
    <row r="23" spans="1:13">
      <c r="B23" s="89" t="s">
        <v>18</v>
      </c>
      <c r="C23" s="90"/>
      <c r="D23" s="90"/>
      <c r="E23" s="90"/>
      <c r="F23" s="90"/>
      <c r="G23" s="91"/>
    </row>
    <row r="24" spans="1:13">
      <c r="B24" s="56" t="s">
        <v>19</v>
      </c>
      <c r="C24" s="54" t="s">
        <v>22</v>
      </c>
      <c r="D24" s="54" t="s">
        <v>23</v>
      </c>
      <c r="E24" s="54" t="s">
        <v>24</v>
      </c>
      <c r="F24" s="54" t="s">
        <v>25</v>
      </c>
      <c r="G24" s="56" t="s">
        <v>26</v>
      </c>
    </row>
    <row r="25" spans="1:13">
      <c r="B25" s="57">
        <v>1E-4</v>
      </c>
      <c r="C25" s="3">
        <v>40263</v>
      </c>
      <c r="D25" s="3">
        <v>105681</v>
      </c>
      <c r="E25" s="3">
        <v>16882</v>
      </c>
      <c r="F25" s="51">
        <f>AVERAGE(C25:E25)</f>
        <v>54275.333333333336</v>
      </c>
      <c r="G25" s="60">
        <f>F25/$F$35</f>
        <v>93.016852327906321</v>
      </c>
    </row>
    <row r="26" spans="1:13">
      <c r="B26" s="57">
        <f>B25/3.16</f>
        <v>3.1645569620253167E-5</v>
      </c>
      <c r="C26" s="3">
        <v>15748</v>
      </c>
      <c r="D26" s="3">
        <v>10130</v>
      </c>
      <c r="E26" s="3">
        <v>9155</v>
      </c>
      <c r="F26" s="51">
        <f>AVERAGE(C26:E26)</f>
        <v>11677.666666666666</v>
      </c>
      <c r="G26" s="60">
        <f t="shared" ref="G26:G36" si="0">F26/$F$35</f>
        <v>20.013139103113396</v>
      </c>
    </row>
    <row r="27" spans="1:13">
      <c r="B27" s="57">
        <f t="shared" ref="B27:B34" si="1">B26/3.16</f>
        <v>1.00144207659029E-5</v>
      </c>
      <c r="C27" s="3">
        <v>2170</v>
      </c>
      <c r="D27" s="3">
        <v>1981</v>
      </c>
      <c r="E27" s="3">
        <v>3050</v>
      </c>
      <c r="F27" s="51">
        <f t="shared" ref="F27:F30" si="2">AVERAGE(C27:E27)</f>
        <v>2400.3333333333335</v>
      </c>
      <c r="G27" s="60">
        <f t="shared" si="0"/>
        <v>4.1136818051985147</v>
      </c>
    </row>
    <row r="28" spans="1:13">
      <c r="B28" s="57">
        <f t="shared" si="1"/>
        <v>3.1691204955388923E-6</v>
      </c>
      <c r="C28" s="3">
        <v>1234</v>
      </c>
      <c r="D28" s="3">
        <v>1420</v>
      </c>
      <c r="E28" s="3">
        <v>1995</v>
      </c>
      <c r="F28" s="51">
        <f t="shared" si="2"/>
        <v>1549.6666666666667</v>
      </c>
      <c r="G28" s="60">
        <f t="shared" si="0"/>
        <v>2.6558126249642959</v>
      </c>
    </row>
    <row r="29" spans="1:13">
      <c r="B29" s="57">
        <f t="shared" si="1"/>
        <v>1.0028862327654721E-6</v>
      </c>
      <c r="C29" s="3">
        <v>1248</v>
      </c>
      <c r="D29" s="3">
        <v>1203</v>
      </c>
      <c r="E29" s="3">
        <v>1985</v>
      </c>
      <c r="F29" s="51">
        <f t="shared" si="2"/>
        <v>1478.6666666666667</v>
      </c>
      <c r="G29" s="60">
        <f t="shared" si="0"/>
        <v>2.5341331048271925</v>
      </c>
    </row>
    <row r="30" spans="1:13">
      <c r="B30" s="57">
        <f t="shared" si="1"/>
        <v>3.1736906100173168E-7</v>
      </c>
      <c r="C30" s="3">
        <v>1503</v>
      </c>
      <c r="D30" s="3">
        <v>981</v>
      </c>
      <c r="E30" s="3">
        <v>1545</v>
      </c>
      <c r="F30" s="51">
        <f t="shared" si="2"/>
        <v>1343</v>
      </c>
      <c r="G30" s="60">
        <f t="shared" si="0"/>
        <v>2.3016281062553556</v>
      </c>
    </row>
    <row r="31" spans="1:13">
      <c r="B31" s="57">
        <f t="shared" si="1"/>
        <v>1.0043324715244673E-7</v>
      </c>
      <c r="C31" s="3">
        <v>870</v>
      </c>
      <c r="D31" s="3">
        <v>648</v>
      </c>
      <c r="E31" s="3">
        <v>1484</v>
      </c>
      <c r="F31" s="51">
        <f>AVERAGE(C31:D31)</f>
        <v>759</v>
      </c>
      <c r="G31" s="60">
        <f t="shared" si="0"/>
        <v>1.3007712082262211</v>
      </c>
    </row>
    <row r="32" spans="1:13">
      <c r="B32" s="57">
        <f t="shared" si="1"/>
        <v>3.1782673149508461E-8</v>
      </c>
      <c r="C32" s="3">
        <v>568</v>
      </c>
      <c r="D32" s="3">
        <v>719</v>
      </c>
      <c r="E32" s="3">
        <v>1221</v>
      </c>
      <c r="F32" s="51">
        <f t="shared" ref="F32:F36" si="3">AVERAGE(C32:D32)</f>
        <v>643.5</v>
      </c>
      <c r="G32" s="60">
        <f t="shared" si="0"/>
        <v>1.1028277634961439</v>
      </c>
    </row>
    <row r="33" spans="2:7">
      <c r="B33" s="57">
        <f t="shared" si="1"/>
        <v>1.0057807958705208E-8</v>
      </c>
      <c r="C33" s="3">
        <v>483</v>
      </c>
      <c r="D33" s="3">
        <v>877</v>
      </c>
      <c r="E33" s="3">
        <v>1344</v>
      </c>
      <c r="F33" s="51">
        <f t="shared" si="3"/>
        <v>680</v>
      </c>
      <c r="G33" s="60">
        <f t="shared" si="0"/>
        <v>1.1653813196229648</v>
      </c>
    </row>
    <row r="34" spans="2:7">
      <c r="B34" s="57">
        <f t="shared" si="1"/>
        <v>3.18285061984342E-9</v>
      </c>
      <c r="C34" s="3">
        <v>562</v>
      </c>
      <c r="D34" s="3">
        <v>801</v>
      </c>
      <c r="E34" s="3">
        <v>1219</v>
      </c>
      <c r="F34" s="51">
        <f t="shared" si="3"/>
        <v>681.5</v>
      </c>
      <c r="G34" s="60">
        <f t="shared" si="0"/>
        <v>1.1679520137103685</v>
      </c>
    </row>
    <row r="35" spans="2:7">
      <c r="B35" s="58" t="s">
        <v>20</v>
      </c>
      <c r="C35" s="3">
        <v>579</v>
      </c>
      <c r="D35" s="3">
        <v>588</v>
      </c>
      <c r="E35" s="3">
        <v>1008</v>
      </c>
      <c r="F35" s="51">
        <f t="shared" si="3"/>
        <v>583.5</v>
      </c>
      <c r="G35" s="60">
        <f t="shared" si="0"/>
        <v>1</v>
      </c>
    </row>
    <row r="36" spans="2:7">
      <c r="B36" s="59" t="s">
        <v>21</v>
      </c>
      <c r="C36" s="5">
        <v>614</v>
      </c>
      <c r="D36" s="5">
        <v>672</v>
      </c>
      <c r="E36" s="5">
        <v>1065</v>
      </c>
      <c r="F36" s="52">
        <f t="shared" si="3"/>
        <v>643</v>
      </c>
      <c r="G36" s="61">
        <f t="shared" si="0"/>
        <v>1.1019708654670095</v>
      </c>
    </row>
  </sheetData>
  <mergeCells count="1">
    <mergeCell ref="B23:G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M36"/>
  <sheetViews>
    <sheetView topLeftCell="A13" workbookViewId="0">
      <selection activeCell="J34" sqref="J34"/>
    </sheetView>
  </sheetViews>
  <sheetFormatPr defaultRowHeight="15"/>
  <sheetData>
    <row r="3" spans="1:13">
      <c r="A3" s="40" t="s">
        <v>0</v>
      </c>
      <c r="B3" s="39"/>
      <c r="C3" s="39"/>
      <c r="D3" s="40" t="s">
        <v>1</v>
      </c>
      <c r="E3" s="39"/>
      <c r="F3" s="39"/>
      <c r="G3" s="39"/>
      <c r="H3" s="39"/>
      <c r="I3" s="39"/>
      <c r="J3" s="39"/>
      <c r="K3" s="40" t="s">
        <v>33</v>
      </c>
      <c r="L3" s="39"/>
      <c r="M3" s="39"/>
    </row>
    <row r="4" spans="1:13">
      <c r="A4" s="40" t="s">
        <v>3</v>
      </c>
      <c r="B4" s="39"/>
      <c r="C4" s="39"/>
      <c r="D4" s="39"/>
      <c r="E4" s="39"/>
      <c r="F4" s="39"/>
      <c r="G4" s="39"/>
      <c r="H4" s="39"/>
      <c r="I4" s="40" t="s">
        <v>4</v>
      </c>
      <c r="J4" s="39"/>
      <c r="K4" s="40" t="s">
        <v>34</v>
      </c>
      <c r="L4" s="39"/>
      <c r="M4" s="39"/>
    </row>
    <row r="5" spans="1:13">
      <c r="A5" s="40" t="s">
        <v>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>
      <c r="A6" s="40" t="s">
        <v>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3">
      <c r="A7" s="40" t="s">
        <v>35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>
      <c r="A8" s="40" t="s">
        <v>8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12" spans="1:13">
      <c r="A12" s="39"/>
      <c r="B12" s="39" t="s">
        <v>9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</row>
    <row r="13" spans="1:13">
      <c r="A13" s="39"/>
      <c r="B13" s="41">
        <v>1</v>
      </c>
      <c r="C13" s="41">
        <v>2</v>
      </c>
      <c r="D13" s="41">
        <v>3</v>
      </c>
      <c r="E13" s="41">
        <v>4</v>
      </c>
      <c r="F13" s="41">
        <v>5</v>
      </c>
      <c r="G13" s="41">
        <v>6</v>
      </c>
      <c r="H13" s="41">
        <v>7</v>
      </c>
      <c r="I13" s="41">
        <v>8</v>
      </c>
      <c r="J13" s="41">
        <v>9</v>
      </c>
      <c r="K13" s="41">
        <v>10</v>
      </c>
      <c r="L13" s="41">
        <v>11</v>
      </c>
      <c r="M13" s="41">
        <v>12</v>
      </c>
    </row>
    <row r="14" spans="1:13">
      <c r="A14" s="41" t="s">
        <v>10</v>
      </c>
      <c r="B14" s="42">
        <v>41023</v>
      </c>
      <c r="C14" s="43">
        <v>16006</v>
      </c>
      <c r="D14" s="43">
        <v>2130</v>
      </c>
      <c r="E14" s="43">
        <v>1224</v>
      </c>
      <c r="F14" s="43">
        <v>1217</v>
      </c>
      <c r="G14" s="43">
        <v>1418</v>
      </c>
      <c r="H14" s="43">
        <v>717</v>
      </c>
      <c r="I14" s="43">
        <v>589</v>
      </c>
      <c r="J14" s="43">
        <v>497</v>
      </c>
      <c r="K14" s="43">
        <v>541</v>
      </c>
      <c r="L14" s="43">
        <v>616</v>
      </c>
      <c r="M14" s="44">
        <v>625</v>
      </c>
    </row>
    <row r="15" spans="1:13">
      <c r="A15" s="41" t="s">
        <v>11</v>
      </c>
      <c r="B15" s="45">
        <v>105533</v>
      </c>
      <c r="C15" s="46">
        <v>10047</v>
      </c>
      <c r="D15" s="46">
        <v>1980</v>
      </c>
      <c r="E15" s="46">
        <v>1413</v>
      </c>
      <c r="F15" s="46">
        <v>1195</v>
      </c>
      <c r="G15" s="46">
        <v>1002</v>
      </c>
      <c r="H15" s="46">
        <v>739</v>
      </c>
      <c r="I15" s="46">
        <v>784</v>
      </c>
      <c r="J15" s="46">
        <v>921</v>
      </c>
      <c r="K15" s="46">
        <v>844</v>
      </c>
      <c r="L15" s="46">
        <v>616</v>
      </c>
      <c r="M15" s="47">
        <v>663</v>
      </c>
    </row>
    <row r="16" spans="1:13">
      <c r="A16" s="41" t="s">
        <v>12</v>
      </c>
      <c r="B16" s="45">
        <v>16808</v>
      </c>
      <c r="C16" s="46">
        <v>9095</v>
      </c>
      <c r="D16" s="46">
        <v>3047</v>
      </c>
      <c r="E16" s="46">
        <v>2004</v>
      </c>
      <c r="F16" s="46">
        <v>1995</v>
      </c>
      <c r="G16" s="46">
        <v>1562</v>
      </c>
      <c r="H16" s="46">
        <v>1553</v>
      </c>
      <c r="I16" s="46">
        <v>1332</v>
      </c>
      <c r="J16" s="46">
        <v>1477</v>
      </c>
      <c r="K16" s="46">
        <v>1337</v>
      </c>
      <c r="L16" s="46">
        <v>1168</v>
      </c>
      <c r="M16" s="47">
        <v>1127</v>
      </c>
    </row>
    <row r="17" spans="1:13">
      <c r="A17" s="41" t="s">
        <v>13</v>
      </c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7"/>
    </row>
    <row r="18" spans="1:13">
      <c r="A18" s="41" t="s">
        <v>14</v>
      </c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</row>
    <row r="19" spans="1:13">
      <c r="A19" s="41" t="s">
        <v>15</v>
      </c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>
      <c r="A20" s="41" t="s">
        <v>16</v>
      </c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7"/>
    </row>
    <row r="21" spans="1:13">
      <c r="A21" s="41" t="s">
        <v>17</v>
      </c>
      <c r="B21" s="48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50"/>
    </row>
    <row r="23" spans="1:13">
      <c r="B23" s="89" t="s">
        <v>18</v>
      </c>
      <c r="C23" s="90"/>
      <c r="D23" s="90"/>
      <c r="E23" s="90"/>
      <c r="F23" s="90"/>
      <c r="G23" s="91"/>
    </row>
    <row r="24" spans="1:13">
      <c r="B24" s="56" t="s">
        <v>19</v>
      </c>
      <c r="C24" s="54" t="s">
        <v>22</v>
      </c>
      <c r="D24" s="54" t="s">
        <v>23</v>
      </c>
      <c r="E24" s="54" t="s">
        <v>24</v>
      </c>
      <c r="F24" s="54" t="s">
        <v>25</v>
      </c>
      <c r="G24" s="56" t="s">
        <v>26</v>
      </c>
    </row>
    <row r="25" spans="1:13">
      <c r="B25" s="62">
        <v>1E-4</v>
      </c>
      <c r="C25" s="4">
        <v>41023</v>
      </c>
      <c r="D25" s="4">
        <v>105533</v>
      </c>
      <c r="E25" s="4">
        <v>16808</v>
      </c>
      <c r="F25" s="63">
        <f>AVERAGE(C25:E25)</f>
        <v>54454.666666666664</v>
      </c>
      <c r="G25" s="64">
        <f>F25/$F$35</f>
        <v>88.400432900432889</v>
      </c>
    </row>
    <row r="26" spans="1:13">
      <c r="B26" s="57">
        <f>B25/3.16</f>
        <v>3.1645569620253167E-5</v>
      </c>
      <c r="C26" s="3">
        <v>16006</v>
      </c>
      <c r="D26" s="3">
        <v>10047</v>
      </c>
      <c r="E26" s="3">
        <v>9095</v>
      </c>
      <c r="F26" s="51">
        <f>AVERAGE(C26:E26)</f>
        <v>11716</v>
      </c>
      <c r="G26" s="60">
        <f t="shared" ref="G26:G36" si="0">F26/$F$35</f>
        <v>19.019480519480521</v>
      </c>
    </row>
    <row r="27" spans="1:13">
      <c r="B27" s="57">
        <f t="shared" ref="B27:B34" si="1">B26/3.16</f>
        <v>1.00144207659029E-5</v>
      </c>
      <c r="C27" s="3">
        <v>2130</v>
      </c>
      <c r="D27" s="3">
        <v>1980</v>
      </c>
      <c r="E27" s="3">
        <v>3047</v>
      </c>
      <c r="F27" s="51">
        <f t="shared" ref="F27:F30" si="2">AVERAGE(C27:E27)</f>
        <v>2385.6666666666665</v>
      </c>
      <c r="G27" s="60">
        <f t="shared" si="0"/>
        <v>3.8728354978354975</v>
      </c>
    </row>
    <row r="28" spans="1:13">
      <c r="B28" s="57">
        <f t="shared" si="1"/>
        <v>3.1691204955388923E-6</v>
      </c>
      <c r="C28" s="3">
        <v>1224</v>
      </c>
      <c r="D28" s="3">
        <v>1413</v>
      </c>
      <c r="E28" s="3">
        <v>2004</v>
      </c>
      <c r="F28" s="51">
        <f t="shared" si="2"/>
        <v>1547</v>
      </c>
      <c r="G28" s="60">
        <f t="shared" si="0"/>
        <v>2.5113636363636362</v>
      </c>
    </row>
    <row r="29" spans="1:13">
      <c r="B29" s="57">
        <f t="shared" si="1"/>
        <v>1.0028862327654721E-6</v>
      </c>
      <c r="C29" s="3">
        <v>1217</v>
      </c>
      <c r="D29" s="3">
        <v>1195</v>
      </c>
      <c r="E29" s="3">
        <v>1995</v>
      </c>
      <c r="F29" s="51">
        <f t="shared" si="2"/>
        <v>1469</v>
      </c>
      <c r="G29" s="60">
        <f t="shared" si="0"/>
        <v>2.3847402597402598</v>
      </c>
    </row>
    <row r="30" spans="1:13">
      <c r="B30" s="57">
        <f t="shared" si="1"/>
        <v>3.1736906100173168E-7</v>
      </c>
      <c r="C30" s="3">
        <v>1418</v>
      </c>
      <c r="D30" s="3">
        <v>1002</v>
      </c>
      <c r="E30" s="3">
        <v>1562</v>
      </c>
      <c r="F30" s="51">
        <f t="shared" si="2"/>
        <v>1327.3333333333333</v>
      </c>
      <c r="G30" s="60">
        <f t="shared" si="0"/>
        <v>2.1547619047619047</v>
      </c>
    </row>
    <row r="31" spans="1:13">
      <c r="B31" s="57">
        <f t="shared" si="1"/>
        <v>1.0043324715244673E-7</v>
      </c>
      <c r="C31" s="3">
        <v>717</v>
      </c>
      <c r="D31" s="3">
        <v>739</v>
      </c>
      <c r="E31" s="3">
        <v>1553</v>
      </c>
      <c r="F31" s="51">
        <f>AVERAGE(C31:D31)</f>
        <v>728</v>
      </c>
      <c r="G31" s="60">
        <f t="shared" si="0"/>
        <v>1.1818181818181819</v>
      </c>
    </row>
    <row r="32" spans="1:13">
      <c r="B32" s="57">
        <f t="shared" si="1"/>
        <v>3.1782673149508461E-8</v>
      </c>
      <c r="C32" s="3">
        <v>589</v>
      </c>
      <c r="D32" s="3">
        <v>784</v>
      </c>
      <c r="E32" s="3">
        <v>1332</v>
      </c>
      <c r="F32" s="51">
        <f t="shared" ref="F32:F36" si="3">AVERAGE(C32:D32)</f>
        <v>686.5</v>
      </c>
      <c r="G32" s="60">
        <f t="shared" si="0"/>
        <v>1.114448051948052</v>
      </c>
    </row>
    <row r="33" spans="2:7">
      <c r="B33" s="57">
        <f t="shared" si="1"/>
        <v>1.0057807958705208E-8</v>
      </c>
      <c r="C33" s="3">
        <v>497</v>
      </c>
      <c r="D33" s="3">
        <v>921</v>
      </c>
      <c r="E33" s="3">
        <v>1477</v>
      </c>
      <c r="F33" s="51">
        <f t="shared" si="3"/>
        <v>709</v>
      </c>
      <c r="G33" s="60">
        <f t="shared" si="0"/>
        <v>1.150974025974026</v>
      </c>
    </row>
    <row r="34" spans="2:7">
      <c r="B34" s="57">
        <f t="shared" si="1"/>
        <v>3.18285061984342E-9</v>
      </c>
      <c r="C34" s="3">
        <v>541</v>
      </c>
      <c r="D34" s="3">
        <v>844</v>
      </c>
      <c r="E34" s="3">
        <v>1337</v>
      </c>
      <c r="F34" s="51">
        <f t="shared" si="3"/>
        <v>692.5</v>
      </c>
      <c r="G34" s="60">
        <f t="shared" si="0"/>
        <v>1.1241883116883118</v>
      </c>
    </row>
    <row r="35" spans="2:7">
      <c r="B35" s="58" t="s">
        <v>20</v>
      </c>
      <c r="C35" s="3">
        <v>616</v>
      </c>
      <c r="D35" s="3">
        <v>616</v>
      </c>
      <c r="E35" s="3">
        <v>1168</v>
      </c>
      <c r="F35" s="51">
        <f t="shared" si="3"/>
        <v>616</v>
      </c>
      <c r="G35" s="60">
        <f t="shared" si="0"/>
        <v>1</v>
      </c>
    </row>
    <row r="36" spans="2:7">
      <c r="B36" s="59" t="s">
        <v>21</v>
      </c>
      <c r="C36" s="5">
        <v>625</v>
      </c>
      <c r="D36" s="5">
        <v>663</v>
      </c>
      <c r="E36" s="5">
        <v>1127</v>
      </c>
      <c r="F36" s="52">
        <f t="shared" si="3"/>
        <v>644</v>
      </c>
      <c r="G36" s="61">
        <f t="shared" si="0"/>
        <v>1.0454545454545454</v>
      </c>
    </row>
  </sheetData>
  <mergeCells count="1">
    <mergeCell ref="B23:G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M36"/>
  <sheetViews>
    <sheetView topLeftCell="A16" workbookViewId="0">
      <selection activeCell="A30" sqref="A30:XFD30"/>
    </sheetView>
  </sheetViews>
  <sheetFormatPr defaultRowHeight="15"/>
  <sheetData>
    <row r="3" spans="1:13">
      <c r="A3" s="66" t="s">
        <v>0</v>
      </c>
      <c r="B3" s="65"/>
      <c r="C3" s="65"/>
      <c r="D3" s="66" t="s">
        <v>1</v>
      </c>
      <c r="E3" s="65"/>
      <c r="F3" s="65"/>
      <c r="G3" s="65"/>
      <c r="H3" s="65"/>
      <c r="I3" s="65"/>
      <c r="J3" s="65"/>
      <c r="K3" s="66" t="s">
        <v>36</v>
      </c>
      <c r="L3" s="65"/>
      <c r="M3" s="65"/>
    </row>
    <row r="4" spans="1:13">
      <c r="A4" s="66" t="s">
        <v>3</v>
      </c>
      <c r="B4" s="65"/>
      <c r="C4" s="65"/>
      <c r="D4" s="65"/>
      <c r="E4" s="65"/>
      <c r="F4" s="65"/>
      <c r="G4" s="65"/>
      <c r="H4" s="65"/>
      <c r="I4" s="66" t="s">
        <v>4</v>
      </c>
      <c r="J4" s="65"/>
      <c r="K4" s="66" t="s">
        <v>37</v>
      </c>
      <c r="L4" s="65"/>
      <c r="M4" s="65"/>
    </row>
    <row r="5" spans="1:13">
      <c r="A5" s="66" t="s">
        <v>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>
      <c r="A6" s="66" t="s">
        <v>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3">
      <c r="A7" s="66" t="s">
        <v>38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3">
      <c r="A8" s="66" t="s">
        <v>8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2" spans="1:13">
      <c r="A12" s="65"/>
      <c r="B12" s="65" t="s">
        <v>9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</row>
    <row r="13" spans="1:13">
      <c r="A13" s="65"/>
      <c r="B13" s="67">
        <v>1</v>
      </c>
      <c r="C13" s="67">
        <v>2</v>
      </c>
      <c r="D13" s="67">
        <v>3</v>
      </c>
      <c r="E13" s="67">
        <v>4</v>
      </c>
      <c r="F13" s="67">
        <v>5</v>
      </c>
      <c r="G13" s="67">
        <v>6</v>
      </c>
      <c r="H13" s="67">
        <v>7</v>
      </c>
      <c r="I13" s="67">
        <v>8</v>
      </c>
      <c r="J13" s="67">
        <v>9</v>
      </c>
      <c r="K13" s="67">
        <v>10</v>
      </c>
      <c r="L13" s="67">
        <v>11</v>
      </c>
      <c r="M13" s="67">
        <v>12</v>
      </c>
    </row>
    <row r="14" spans="1:13">
      <c r="A14" s="67" t="s">
        <v>10</v>
      </c>
      <c r="B14" s="68">
        <v>40388</v>
      </c>
      <c r="C14" s="69">
        <v>15943</v>
      </c>
      <c r="D14" s="69">
        <v>2102</v>
      </c>
      <c r="E14" s="69">
        <v>1223</v>
      </c>
      <c r="F14" s="69">
        <v>1225</v>
      </c>
      <c r="G14" s="69">
        <v>1411</v>
      </c>
      <c r="H14" s="69">
        <v>738</v>
      </c>
      <c r="I14" s="69">
        <v>577</v>
      </c>
      <c r="J14" s="69">
        <v>498</v>
      </c>
      <c r="K14" s="69">
        <v>552</v>
      </c>
      <c r="L14" s="69">
        <v>598</v>
      </c>
      <c r="M14" s="70">
        <v>629</v>
      </c>
    </row>
    <row r="15" spans="1:13">
      <c r="A15" s="67" t="s">
        <v>11</v>
      </c>
      <c r="B15" s="71">
        <v>105071</v>
      </c>
      <c r="C15" s="72">
        <v>10036</v>
      </c>
      <c r="D15" s="72">
        <v>2026</v>
      </c>
      <c r="E15" s="72">
        <v>1413</v>
      </c>
      <c r="F15" s="72">
        <v>1213</v>
      </c>
      <c r="G15" s="72">
        <v>1008</v>
      </c>
      <c r="H15" s="72">
        <v>750</v>
      </c>
      <c r="I15" s="72">
        <v>799</v>
      </c>
      <c r="J15" s="72">
        <v>954</v>
      </c>
      <c r="K15" s="72">
        <v>872</v>
      </c>
      <c r="L15" s="72">
        <v>659</v>
      </c>
      <c r="M15" s="73">
        <v>670</v>
      </c>
    </row>
    <row r="16" spans="1:13">
      <c r="A16" s="67" t="s">
        <v>12</v>
      </c>
      <c r="B16" s="71">
        <v>16694</v>
      </c>
      <c r="C16" s="72">
        <v>9111</v>
      </c>
      <c r="D16" s="72">
        <v>3032</v>
      </c>
      <c r="E16" s="72">
        <v>1987</v>
      </c>
      <c r="F16" s="72">
        <v>2011</v>
      </c>
      <c r="G16" s="72">
        <v>1569</v>
      </c>
      <c r="H16" s="72">
        <v>1545</v>
      </c>
      <c r="I16" s="72">
        <v>1320</v>
      </c>
      <c r="J16" s="72">
        <v>1466</v>
      </c>
      <c r="K16" s="72">
        <v>1338</v>
      </c>
      <c r="L16" s="72">
        <v>1160</v>
      </c>
      <c r="M16" s="73">
        <v>1128</v>
      </c>
    </row>
    <row r="17" spans="1:13">
      <c r="A17" s="67" t="s">
        <v>13</v>
      </c>
      <c r="B17" s="71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3"/>
    </row>
    <row r="18" spans="1:13">
      <c r="A18" s="67" t="s">
        <v>14</v>
      </c>
      <c r="B18" s="71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3"/>
    </row>
    <row r="19" spans="1:13">
      <c r="A19" s="67" t="s">
        <v>15</v>
      </c>
      <c r="B19" s="7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3"/>
    </row>
    <row r="20" spans="1:13">
      <c r="A20" s="67" t="s">
        <v>16</v>
      </c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3"/>
    </row>
    <row r="21" spans="1:13">
      <c r="A21" s="67" t="s">
        <v>17</v>
      </c>
      <c r="B21" s="74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6"/>
    </row>
    <row r="23" spans="1:13">
      <c r="B23" s="89" t="s">
        <v>18</v>
      </c>
      <c r="C23" s="90"/>
      <c r="D23" s="90"/>
      <c r="E23" s="90"/>
      <c r="F23" s="90"/>
      <c r="G23" s="91"/>
    </row>
    <row r="24" spans="1:13">
      <c r="B24" s="56" t="s">
        <v>19</v>
      </c>
      <c r="C24" s="54" t="s">
        <v>22</v>
      </c>
      <c r="D24" s="54" t="s">
        <v>23</v>
      </c>
      <c r="E24" s="54" t="s">
        <v>24</v>
      </c>
      <c r="F24" s="54" t="s">
        <v>25</v>
      </c>
      <c r="G24" s="56" t="s">
        <v>26</v>
      </c>
    </row>
    <row r="25" spans="1:13">
      <c r="B25" s="62">
        <v>1E-4</v>
      </c>
      <c r="C25" s="4">
        <v>40388</v>
      </c>
      <c r="D25" s="4">
        <v>105071</v>
      </c>
      <c r="E25" s="4">
        <v>16694</v>
      </c>
      <c r="F25" s="63">
        <f>AVERAGE(C25:E25)</f>
        <v>54051</v>
      </c>
      <c r="G25" s="64">
        <f>F25/$F$35</f>
        <v>86</v>
      </c>
    </row>
    <row r="26" spans="1:13">
      <c r="B26" s="57">
        <f>B25/3.16</f>
        <v>3.1645569620253167E-5</v>
      </c>
      <c r="C26" s="3">
        <v>15943</v>
      </c>
      <c r="D26" s="3">
        <v>10036</v>
      </c>
      <c r="E26" s="3">
        <v>9111</v>
      </c>
      <c r="F26" s="51">
        <f>AVERAGE(C26:E26)</f>
        <v>11696.666666666666</v>
      </c>
      <c r="G26" s="60">
        <f t="shared" ref="G26:G36" si="0">F26/$F$35</f>
        <v>18.610448156987534</v>
      </c>
    </row>
    <row r="27" spans="1:13">
      <c r="B27" s="57">
        <f t="shared" ref="B27:B34" si="1">B26/3.16</f>
        <v>1.00144207659029E-5</v>
      </c>
      <c r="C27" s="3">
        <v>2102</v>
      </c>
      <c r="D27" s="3">
        <v>2026</v>
      </c>
      <c r="E27" s="3">
        <v>3032</v>
      </c>
      <c r="F27" s="51">
        <f t="shared" ref="F27:F30" si="2">AVERAGE(C27:E27)</f>
        <v>2386.6666666666665</v>
      </c>
      <c r="G27" s="60">
        <f t="shared" si="0"/>
        <v>3.7974012198355873</v>
      </c>
    </row>
    <row r="28" spans="1:13">
      <c r="B28" s="57">
        <f t="shared" si="1"/>
        <v>3.1691204955388923E-6</v>
      </c>
      <c r="C28" s="3">
        <v>1223</v>
      </c>
      <c r="D28" s="3">
        <v>1413</v>
      </c>
      <c r="E28" s="3">
        <v>1987</v>
      </c>
      <c r="F28" s="51">
        <f t="shared" si="2"/>
        <v>1541</v>
      </c>
      <c r="G28" s="60">
        <f t="shared" si="0"/>
        <v>2.4518695306284806</v>
      </c>
    </row>
    <row r="29" spans="1:13">
      <c r="B29" s="57">
        <f t="shared" si="1"/>
        <v>1.0028862327654721E-6</v>
      </c>
      <c r="C29" s="3">
        <v>1225</v>
      </c>
      <c r="D29" s="3">
        <v>1213</v>
      </c>
      <c r="E29" s="3">
        <v>2011</v>
      </c>
      <c r="F29" s="51">
        <f t="shared" si="2"/>
        <v>1483</v>
      </c>
      <c r="G29" s="60">
        <f t="shared" si="0"/>
        <v>2.3595863166268893</v>
      </c>
    </row>
    <row r="30" spans="1:13">
      <c r="B30" s="57">
        <f t="shared" si="1"/>
        <v>3.1736906100173168E-7</v>
      </c>
      <c r="C30" s="3">
        <v>1411</v>
      </c>
      <c r="D30" s="3">
        <v>1008</v>
      </c>
      <c r="E30" s="3">
        <v>1569</v>
      </c>
      <c r="F30" s="51">
        <f t="shared" si="2"/>
        <v>1329.3333333333333</v>
      </c>
      <c r="G30" s="60">
        <f t="shared" si="0"/>
        <v>2.1150888358525588</v>
      </c>
    </row>
    <row r="31" spans="1:13">
      <c r="B31" s="57">
        <f t="shared" si="1"/>
        <v>1.0043324715244673E-7</v>
      </c>
      <c r="C31" s="3">
        <v>738</v>
      </c>
      <c r="D31" s="3">
        <v>750</v>
      </c>
      <c r="E31" s="3">
        <v>1545</v>
      </c>
      <c r="F31" s="51">
        <f>AVERAGE(C31:D31)</f>
        <v>744</v>
      </c>
      <c r="G31" s="60">
        <f t="shared" si="0"/>
        <v>1.1837708830548925</v>
      </c>
    </row>
    <row r="32" spans="1:13">
      <c r="B32" s="57">
        <f t="shared" si="1"/>
        <v>3.1782673149508461E-8</v>
      </c>
      <c r="C32" s="3">
        <v>577</v>
      </c>
      <c r="D32" s="3">
        <v>799</v>
      </c>
      <c r="E32" s="3">
        <v>1320</v>
      </c>
      <c r="F32" s="51">
        <f t="shared" ref="F32:F36" si="3">AVERAGE(C32:D32)</f>
        <v>688</v>
      </c>
      <c r="G32" s="60">
        <f t="shared" si="0"/>
        <v>1.0946698488464599</v>
      </c>
    </row>
    <row r="33" spans="2:7">
      <c r="B33" s="57">
        <f t="shared" si="1"/>
        <v>1.0057807958705208E-8</v>
      </c>
      <c r="C33" s="3">
        <v>498</v>
      </c>
      <c r="D33" s="3">
        <v>954</v>
      </c>
      <c r="E33" s="3">
        <v>1466</v>
      </c>
      <c r="F33" s="51">
        <f t="shared" si="3"/>
        <v>726</v>
      </c>
      <c r="G33" s="60">
        <f t="shared" si="0"/>
        <v>1.1551312649164678</v>
      </c>
    </row>
    <row r="34" spans="2:7">
      <c r="B34" s="57">
        <f t="shared" si="1"/>
        <v>3.18285061984342E-9</v>
      </c>
      <c r="C34" s="3">
        <v>552</v>
      </c>
      <c r="D34" s="3">
        <v>872</v>
      </c>
      <c r="E34" s="3">
        <v>1338</v>
      </c>
      <c r="F34" s="51">
        <f t="shared" si="3"/>
        <v>712</v>
      </c>
      <c r="G34" s="60">
        <f t="shared" si="0"/>
        <v>1.1328560063643596</v>
      </c>
    </row>
    <row r="35" spans="2:7">
      <c r="B35" s="58" t="s">
        <v>20</v>
      </c>
      <c r="C35" s="3">
        <v>598</v>
      </c>
      <c r="D35" s="3">
        <v>659</v>
      </c>
      <c r="E35" s="3">
        <v>1160</v>
      </c>
      <c r="F35" s="51">
        <f t="shared" si="3"/>
        <v>628.5</v>
      </c>
      <c r="G35" s="60">
        <f t="shared" si="0"/>
        <v>1</v>
      </c>
    </row>
    <row r="36" spans="2:7">
      <c r="B36" s="59" t="s">
        <v>21</v>
      </c>
      <c r="C36" s="5">
        <v>629</v>
      </c>
      <c r="D36" s="5">
        <v>670</v>
      </c>
      <c r="E36" s="5">
        <v>1128</v>
      </c>
      <c r="F36" s="52">
        <f t="shared" si="3"/>
        <v>649.5</v>
      </c>
      <c r="G36" s="61">
        <f t="shared" si="0"/>
        <v>1.0334128878281623</v>
      </c>
    </row>
  </sheetData>
  <mergeCells count="1">
    <mergeCell ref="B23:G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M36"/>
  <sheetViews>
    <sheetView topLeftCell="A13" workbookViewId="0">
      <selection activeCell="G25" sqref="G25"/>
    </sheetView>
  </sheetViews>
  <sheetFormatPr defaultRowHeight="15"/>
  <sheetData>
    <row r="3" spans="1:13">
      <c r="A3" s="78" t="s">
        <v>0</v>
      </c>
      <c r="B3" s="77"/>
      <c r="C3" s="77"/>
      <c r="D3" s="78" t="s">
        <v>1</v>
      </c>
      <c r="E3" s="77"/>
      <c r="F3" s="77"/>
      <c r="G3" s="77"/>
      <c r="H3" s="77"/>
      <c r="I3" s="77"/>
      <c r="J3" s="77"/>
      <c r="K3" s="78" t="s">
        <v>39</v>
      </c>
      <c r="L3" s="77"/>
      <c r="M3" s="77"/>
    </row>
    <row r="4" spans="1:13">
      <c r="A4" s="78" t="s">
        <v>3</v>
      </c>
      <c r="B4" s="77"/>
      <c r="C4" s="77"/>
      <c r="D4" s="77"/>
      <c r="E4" s="77"/>
      <c r="F4" s="77"/>
      <c r="G4" s="77"/>
      <c r="H4" s="77"/>
      <c r="I4" s="78" t="s">
        <v>4</v>
      </c>
      <c r="J4" s="77"/>
      <c r="K4" s="78" t="s">
        <v>40</v>
      </c>
      <c r="L4" s="77"/>
      <c r="M4" s="77"/>
    </row>
    <row r="5" spans="1:13">
      <c r="A5" s="78" t="s">
        <v>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>
      <c r="A6" s="78" t="s">
        <v>7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</row>
    <row r="7" spans="1:13">
      <c r="A7" s="78" t="s">
        <v>41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3">
      <c r="A8" s="78" t="s">
        <v>8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</row>
    <row r="12" spans="1:13">
      <c r="A12" s="77"/>
      <c r="B12" s="77" t="s">
        <v>9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</row>
    <row r="13" spans="1:13">
      <c r="A13" s="77"/>
      <c r="B13" s="79">
        <v>1</v>
      </c>
      <c r="C13" s="79">
        <v>2</v>
      </c>
      <c r="D13" s="79">
        <v>3</v>
      </c>
      <c r="E13" s="79">
        <v>4</v>
      </c>
      <c r="F13" s="79">
        <v>5</v>
      </c>
      <c r="G13" s="79">
        <v>6</v>
      </c>
      <c r="H13" s="79">
        <v>7</v>
      </c>
      <c r="I13" s="79">
        <v>8</v>
      </c>
      <c r="J13" s="79">
        <v>9</v>
      </c>
      <c r="K13" s="79">
        <v>10</v>
      </c>
      <c r="L13" s="79">
        <v>11</v>
      </c>
      <c r="M13" s="79">
        <v>12</v>
      </c>
    </row>
    <row r="14" spans="1:13">
      <c r="A14" s="79" t="s">
        <v>10</v>
      </c>
      <c r="B14" s="80">
        <v>39551</v>
      </c>
      <c r="C14" s="81">
        <v>15784</v>
      </c>
      <c r="D14" s="81">
        <v>2083</v>
      </c>
      <c r="E14" s="81">
        <v>1202</v>
      </c>
      <c r="F14" s="81">
        <v>1266</v>
      </c>
      <c r="G14" s="81">
        <v>1517</v>
      </c>
      <c r="H14" s="81">
        <v>822</v>
      </c>
      <c r="I14" s="81">
        <v>625</v>
      </c>
      <c r="J14" s="81">
        <v>532</v>
      </c>
      <c r="K14" s="81">
        <v>591</v>
      </c>
      <c r="L14" s="81">
        <v>658</v>
      </c>
      <c r="M14" s="82">
        <v>676</v>
      </c>
    </row>
    <row r="15" spans="1:13">
      <c r="A15" s="79" t="s">
        <v>11</v>
      </c>
      <c r="B15" s="83">
        <v>104606</v>
      </c>
      <c r="C15" s="84">
        <v>10065</v>
      </c>
      <c r="D15" s="84">
        <v>1980</v>
      </c>
      <c r="E15" s="84">
        <v>1404</v>
      </c>
      <c r="F15" s="84">
        <v>1200</v>
      </c>
      <c r="G15" s="84">
        <v>1021</v>
      </c>
      <c r="H15" s="84">
        <v>828</v>
      </c>
      <c r="I15" s="84">
        <v>821</v>
      </c>
      <c r="J15" s="84">
        <v>936</v>
      </c>
      <c r="K15" s="84">
        <v>873</v>
      </c>
      <c r="L15" s="84">
        <v>640</v>
      </c>
      <c r="M15" s="85">
        <v>682</v>
      </c>
    </row>
    <row r="16" spans="1:13">
      <c r="A16" s="79" t="s">
        <v>12</v>
      </c>
      <c r="B16" s="83">
        <v>16111</v>
      </c>
      <c r="C16" s="84">
        <v>9006</v>
      </c>
      <c r="D16" s="84">
        <v>3045</v>
      </c>
      <c r="E16" s="84">
        <v>1982</v>
      </c>
      <c r="F16" s="84">
        <v>2017</v>
      </c>
      <c r="G16" s="84">
        <v>1597</v>
      </c>
      <c r="H16" s="84">
        <v>1574</v>
      </c>
      <c r="I16" s="84">
        <v>1292</v>
      </c>
      <c r="J16" s="84">
        <v>1373</v>
      </c>
      <c r="K16" s="84">
        <v>1312</v>
      </c>
      <c r="L16" s="84">
        <v>1154</v>
      </c>
      <c r="M16" s="85">
        <v>1158</v>
      </c>
    </row>
    <row r="17" spans="1:13">
      <c r="A17" s="79" t="s">
        <v>13</v>
      </c>
      <c r="B17" s="83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5"/>
    </row>
    <row r="18" spans="1:13">
      <c r="A18" s="79" t="s">
        <v>14</v>
      </c>
      <c r="B18" s="83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5"/>
    </row>
    <row r="19" spans="1:13">
      <c r="A19" s="79" t="s">
        <v>15</v>
      </c>
      <c r="B19" s="83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5"/>
    </row>
    <row r="20" spans="1:13">
      <c r="A20" s="79" t="s">
        <v>16</v>
      </c>
      <c r="B20" s="83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5"/>
    </row>
    <row r="21" spans="1:13">
      <c r="A21" s="79" t="s">
        <v>17</v>
      </c>
      <c r="B21" s="86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8"/>
    </row>
    <row r="23" spans="1:13">
      <c r="B23" s="89" t="s">
        <v>18</v>
      </c>
      <c r="C23" s="90"/>
      <c r="D23" s="90"/>
      <c r="E23" s="90"/>
      <c r="F23" s="90"/>
      <c r="G23" s="91"/>
    </row>
    <row r="24" spans="1:13">
      <c r="B24" s="56" t="s">
        <v>19</v>
      </c>
      <c r="C24" s="54" t="s">
        <v>22</v>
      </c>
      <c r="D24" s="54" t="s">
        <v>23</v>
      </c>
      <c r="E24" s="54" t="s">
        <v>24</v>
      </c>
      <c r="F24" s="54" t="s">
        <v>25</v>
      </c>
      <c r="G24" s="56" t="s">
        <v>26</v>
      </c>
    </row>
    <row r="25" spans="1:13">
      <c r="B25" s="62">
        <v>1E-4</v>
      </c>
      <c r="C25" s="4">
        <v>39551</v>
      </c>
      <c r="D25" s="4">
        <v>104606</v>
      </c>
      <c r="E25" s="4">
        <v>16111</v>
      </c>
      <c r="F25" s="63">
        <f>AVERAGE(C25:E25)</f>
        <v>53422.666666666664</v>
      </c>
      <c r="G25" s="64">
        <f>F25/$F$35</f>
        <v>82.315356959424747</v>
      </c>
    </row>
    <row r="26" spans="1:13">
      <c r="B26" s="57">
        <f>B25/3.16</f>
        <v>3.1645569620253167E-5</v>
      </c>
      <c r="C26" s="3">
        <v>15784</v>
      </c>
      <c r="D26" s="3">
        <v>10065</v>
      </c>
      <c r="E26" s="3">
        <v>9006</v>
      </c>
      <c r="F26" s="51">
        <f>AVERAGE(C26:E26)</f>
        <v>11618.333333333334</v>
      </c>
      <c r="G26" s="60">
        <f t="shared" ref="G26:G36" si="0">F26/$F$35</f>
        <v>17.901900359527477</v>
      </c>
    </row>
    <row r="27" spans="1:13">
      <c r="B27" s="57">
        <f t="shared" ref="B27:B34" si="1">B26/3.16</f>
        <v>1.00144207659029E-5</v>
      </c>
      <c r="C27" s="3">
        <v>2083</v>
      </c>
      <c r="D27" s="3">
        <v>1980</v>
      </c>
      <c r="E27" s="3">
        <v>3045</v>
      </c>
      <c r="F27" s="51">
        <f t="shared" ref="F27:F30" si="2">AVERAGE(C27:E27)</f>
        <v>2369.3333333333335</v>
      </c>
      <c r="G27" s="60">
        <f t="shared" si="0"/>
        <v>3.6507447354904983</v>
      </c>
    </row>
    <row r="28" spans="1:13">
      <c r="B28" s="57">
        <f t="shared" si="1"/>
        <v>3.1691204955388923E-6</v>
      </c>
      <c r="C28" s="3">
        <v>1202</v>
      </c>
      <c r="D28" s="3">
        <v>1404</v>
      </c>
      <c r="E28" s="3">
        <v>1982</v>
      </c>
      <c r="F28" s="51">
        <f t="shared" si="2"/>
        <v>1529.3333333333333</v>
      </c>
      <c r="G28" s="60">
        <f t="shared" si="0"/>
        <v>2.3564458140729325</v>
      </c>
    </row>
    <row r="29" spans="1:13">
      <c r="B29" s="57">
        <f t="shared" si="1"/>
        <v>1.0028862327654721E-6</v>
      </c>
      <c r="C29" s="3">
        <v>1266</v>
      </c>
      <c r="D29" s="3">
        <v>1200</v>
      </c>
      <c r="E29" s="3">
        <v>2017</v>
      </c>
      <c r="F29" s="51">
        <f t="shared" si="2"/>
        <v>1494.3333333333333</v>
      </c>
      <c r="G29" s="60">
        <f t="shared" si="0"/>
        <v>2.3025166923472007</v>
      </c>
    </row>
    <row r="30" spans="1:13">
      <c r="B30" s="57">
        <f t="shared" si="1"/>
        <v>3.1736906100173168E-7</v>
      </c>
      <c r="C30" s="3">
        <v>1517</v>
      </c>
      <c r="D30" s="3">
        <v>1021</v>
      </c>
      <c r="E30" s="3">
        <v>1597</v>
      </c>
      <c r="F30" s="51">
        <f t="shared" si="2"/>
        <v>1378.3333333333333</v>
      </c>
      <c r="G30" s="60">
        <f t="shared" si="0"/>
        <v>2.1237801746276324</v>
      </c>
    </row>
    <row r="31" spans="1:13">
      <c r="B31" s="57">
        <f t="shared" si="1"/>
        <v>1.0043324715244673E-7</v>
      </c>
      <c r="C31" s="3">
        <v>822</v>
      </c>
      <c r="D31" s="3">
        <v>828</v>
      </c>
      <c r="E31" s="3">
        <v>1574</v>
      </c>
      <c r="F31" s="51">
        <f>AVERAGE(C31:D31)</f>
        <v>825</v>
      </c>
      <c r="G31" s="60">
        <f t="shared" si="0"/>
        <v>1.271186440677966</v>
      </c>
    </row>
    <row r="32" spans="1:13">
      <c r="B32" s="57">
        <f t="shared" si="1"/>
        <v>3.1782673149508461E-8</v>
      </c>
      <c r="C32" s="3">
        <v>625</v>
      </c>
      <c r="D32" s="3">
        <v>821</v>
      </c>
      <c r="E32" s="3">
        <v>1292</v>
      </c>
      <c r="F32" s="51">
        <f t="shared" ref="F32:F36" si="3">AVERAGE(C32:D32)</f>
        <v>723</v>
      </c>
      <c r="G32" s="60">
        <f t="shared" si="0"/>
        <v>1.1140215716486903</v>
      </c>
    </row>
    <row r="33" spans="2:7">
      <c r="B33" s="57">
        <f t="shared" si="1"/>
        <v>1.0057807958705208E-8</v>
      </c>
      <c r="C33" s="3">
        <v>532</v>
      </c>
      <c r="D33" s="3">
        <v>936</v>
      </c>
      <c r="E33" s="3">
        <v>1373</v>
      </c>
      <c r="F33" s="51">
        <f t="shared" si="3"/>
        <v>734</v>
      </c>
      <c r="G33" s="60">
        <f t="shared" si="0"/>
        <v>1.1309707241910631</v>
      </c>
    </row>
    <row r="34" spans="2:7">
      <c r="B34" s="57">
        <f t="shared" si="1"/>
        <v>3.18285061984342E-9</v>
      </c>
      <c r="C34" s="3">
        <v>591</v>
      </c>
      <c r="D34" s="3">
        <v>873</v>
      </c>
      <c r="E34" s="3">
        <v>1312</v>
      </c>
      <c r="F34" s="51">
        <f t="shared" si="3"/>
        <v>732</v>
      </c>
      <c r="G34" s="60">
        <f t="shared" si="0"/>
        <v>1.1278890600924498</v>
      </c>
    </row>
    <row r="35" spans="2:7">
      <c r="B35" s="58" t="s">
        <v>20</v>
      </c>
      <c r="C35" s="3">
        <v>658</v>
      </c>
      <c r="D35" s="3">
        <v>640</v>
      </c>
      <c r="E35" s="3">
        <v>1154</v>
      </c>
      <c r="F35" s="51">
        <f t="shared" si="3"/>
        <v>649</v>
      </c>
      <c r="G35" s="60">
        <f t="shared" si="0"/>
        <v>1</v>
      </c>
    </row>
    <row r="36" spans="2:7">
      <c r="B36" s="59" t="s">
        <v>21</v>
      </c>
      <c r="C36" s="5">
        <v>676</v>
      </c>
      <c r="D36" s="5">
        <v>682</v>
      </c>
      <c r="E36" s="5">
        <v>1158</v>
      </c>
      <c r="F36" s="52">
        <f t="shared" si="3"/>
        <v>679</v>
      </c>
      <c r="G36" s="61">
        <f t="shared" si="0"/>
        <v>1.0462249614791987</v>
      </c>
    </row>
  </sheetData>
  <mergeCells count="1">
    <mergeCell ref="B23:G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M16"/>
  <sheetViews>
    <sheetView tabSelected="1" workbookViewId="0">
      <selection activeCell="P8" sqref="P8"/>
    </sheetView>
  </sheetViews>
  <sheetFormatPr defaultRowHeight="15"/>
  <cols>
    <col min="10" max="10" width="11.5703125" bestFit="1" customWidth="1"/>
  </cols>
  <sheetData>
    <row r="1" spans="2:13" s="93" customFormat="1"/>
    <row r="2" spans="2:13">
      <c r="B2" s="92" t="s">
        <v>60</v>
      </c>
      <c r="C2" s="122"/>
      <c r="D2" s="122"/>
      <c r="E2" s="122"/>
      <c r="F2" s="122"/>
      <c r="G2" s="122"/>
      <c r="H2" s="123"/>
    </row>
    <row r="3" spans="2:13">
      <c r="J3" s="125" t="s">
        <v>61</v>
      </c>
      <c r="K3" s="125"/>
      <c r="L3" s="125"/>
      <c r="M3" s="125"/>
    </row>
    <row r="4" spans="2:13">
      <c r="B4" s="132" t="s">
        <v>19</v>
      </c>
      <c r="C4" s="53" t="s">
        <v>42</v>
      </c>
      <c r="D4" s="54" t="s">
        <v>43</v>
      </c>
      <c r="E4" s="54" t="s">
        <v>44</v>
      </c>
      <c r="F4" s="54" t="s">
        <v>45</v>
      </c>
      <c r="G4" s="54" t="s">
        <v>46</v>
      </c>
      <c r="H4" s="55" t="s">
        <v>47</v>
      </c>
    </row>
    <row r="5" spans="2:13">
      <c r="B5" s="136">
        <v>1E-4</v>
      </c>
      <c r="C5" s="128">
        <f>'0min'!G25</f>
        <v>105.46690203000882</v>
      </c>
      <c r="D5" s="129">
        <f>'30 min'!G25</f>
        <v>97.674610179464551</v>
      </c>
      <c r="E5" s="129">
        <f>'60 min'!G25</f>
        <v>93.016852327906321</v>
      </c>
      <c r="F5" s="129">
        <f>'90 min'!G25</f>
        <v>88.400432900432889</v>
      </c>
      <c r="G5" s="129">
        <f>'120 min'!G25</f>
        <v>86</v>
      </c>
      <c r="H5" s="130">
        <f>'180 min'!G25</f>
        <v>82.315356959424747</v>
      </c>
      <c r="I5" s="131"/>
      <c r="J5" s="124" t="s">
        <v>43</v>
      </c>
      <c r="K5" s="124"/>
      <c r="L5" s="92" t="s">
        <v>18</v>
      </c>
      <c r="M5" s="123"/>
    </row>
    <row r="6" spans="2:13">
      <c r="B6" s="136">
        <f>B5/3.16</f>
        <v>3.1645569620253167E-5</v>
      </c>
      <c r="C6" s="128">
        <f>'0min'!G26</f>
        <v>21.858193586348925</v>
      </c>
      <c r="D6" s="129">
        <f>'30 min'!G26</f>
        <v>20.765519270373638</v>
      </c>
      <c r="E6" s="129">
        <f>'60 min'!G26</f>
        <v>20.013139103113396</v>
      </c>
      <c r="F6" s="129">
        <f>'90 min'!G26</f>
        <v>19.019480519480521</v>
      </c>
      <c r="G6" s="129">
        <f>'120 min'!G26</f>
        <v>18.610448156987534</v>
      </c>
      <c r="H6" s="130">
        <f>'180 min'!G26</f>
        <v>17.901900359527477</v>
      </c>
      <c r="I6" s="131"/>
      <c r="J6" s="132" t="s">
        <v>58</v>
      </c>
      <c r="K6" s="124"/>
      <c r="L6" s="127" t="s">
        <v>25</v>
      </c>
      <c r="M6" s="126" t="s">
        <v>58</v>
      </c>
    </row>
    <row r="7" spans="2:13">
      <c r="B7" s="136">
        <f t="shared" ref="B7:B14" si="0">B6/3.16</f>
        <v>1.00144207659029E-5</v>
      </c>
      <c r="C7" s="128">
        <f>'0min'!G27</f>
        <v>4.3083259782288907</v>
      </c>
      <c r="D7" s="129">
        <f>'30 min'!G27</f>
        <v>4.2418358340688433</v>
      </c>
      <c r="E7" s="129">
        <f>'60 min'!G27</f>
        <v>4.1136818051985147</v>
      </c>
      <c r="F7" s="129">
        <f>'90 min'!G27</f>
        <v>3.8728354978354975</v>
      </c>
      <c r="G7" s="129">
        <f>'120 min'!G27</f>
        <v>3.7974012198355873</v>
      </c>
      <c r="H7" s="130">
        <f>'180 min'!G27</f>
        <v>3.6507447354904983</v>
      </c>
      <c r="I7" s="131"/>
      <c r="J7" s="133">
        <v>4.0211307824100517</v>
      </c>
      <c r="K7" s="134">
        <v>1.0000000000000001E-5</v>
      </c>
      <c r="L7" s="135">
        <v>2437</v>
      </c>
      <c r="M7" s="130">
        <v>1.8650510204081632</v>
      </c>
    </row>
    <row r="8" spans="2:13">
      <c r="B8" s="136">
        <f t="shared" si="0"/>
        <v>3.1691204955388923E-6</v>
      </c>
      <c r="C8" s="128">
        <f>'0min'!G28</f>
        <v>2.7413945278022949</v>
      </c>
      <c r="D8" s="129">
        <f>'30 min'!G28</f>
        <v>2.7190350102971461</v>
      </c>
      <c r="E8" s="129">
        <f>'60 min'!G28</f>
        <v>2.6558126249642959</v>
      </c>
      <c r="F8" s="129">
        <f>'90 min'!G28</f>
        <v>2.5113636363636362</v>
      </c>
      <c r="G8" s="129">
        <f>'120 min'!G28</f>
        <v>2.4518695306284806</v>
      </c>
      <c r="H8" s="130">
        <f>'180 min'!G28</f>
        <v>2.3564458140729325</v>
      </c>
      <c r="I8" s="131"/>
      <c r="J8" s="128">
        <v>3.862078812107367</v>
      </c>
      <c r="K8" s="136">
        <v>3.1645569620253167E-6</v>
      </c>
      <c r="L8" s="135">
        <v>1957</v>
      </c>
      <c r="M8" s="130">
        <v>1.497704081632653</v>
      </c>
    </row>
    <row r="9" spans="2:13">
      <c r="B9" s="136">
        <f t="shared" si="0"/>
        <v>1.0028862327654721E-6</v>
      </c>
      <c r="C9" s="128">
        <f>'0min'!G29</f>
        <v>2.3601059135039719</v>
      </c>
      <c r="D9" s="129">
        <f>'30 min'!G29</f>
        <v>2.5831126802000588</v>
      </c>
      <c r="E9" s="129">
        <f>'60 min'!G29</f>
        <v>2.5341331048271925</v>
      </c>
      <c r="F9" s="129">
        <f>'90 min'!G29</f>
        <v>2.3847402597402598</v>
      </c>
      <c r="G9" s="129">
        <f>'120 min'!G29</f>
        <v>2.3595863166268893</v>
      </c>
      <c r="H9" s="130">
        <f>'180 min'!G29</f>
        <v>2.3025166923472007</v>
      </c>
      <c r="I9" s="131"/>
      <c r="J9" s="128">
        <v>7.0596801827527127</v>
      </c>
      <c r="K9" s="136">
        <v>1.0014420765902901E-6</v>
      </c>
      <c r="L9" s="135">
        <v>1425.6666666666667</v>
      </c>
      <c r="M9" s="130">
        <v>1.0910714285714285</v>
      </c>
    </row>
    <row r="10" spans="2:13">
      <c r="B10" s="136">
        <f t="shared" si="0"/>
        <v>3.1736906100173168E-7</v>
      </c>
      <c r="C10" s="128">
        <f>'0min'!G30</f>
        <v>2.1529861724036481</v>
      </c>
      <c r="D10" s="129">
        <f>'30 min'!G30</f>
        <v>2.2694910267725805</v>
      </c>
      <c r="E10" s="129">
        <f>'60 min'!G30</f>
        <v>2.3016281062553556</v>
      </c>
      <c r="F10" s="129">
        <f>'90 min'!G30</f>
        <v>2.1547619047619047</v>
      </c>
      <c r="G10" s="129">
        <f>'120 min'!G30</f>
        <v>2.1150888358525588</v>
      </c>
      <c r="H10" s="130">
        <f>'180 min'!G30</f>
        <v>2.1237801746276324</v>
      </c>
      <c r="I10" s="131"/>
      <c r="J10" s="128">
        <v>5.5365505425471158</v>
      </c>
      <c r="K10" s="136">
        <v>3.1691204955388926E-7</v>
      </c>
      <c r="L10" s="135">
        <v>1700</v>
      </c>
      <c r="M10" s="130">
        <v>1.3010204081632653</v>
      </c>
    </row>
    <row r="11" spans="2:13">
      <c r="B11" s="136">
        <f t="shared" si="0"/>
        <v>1.0043324715244673E-7</v>
      </c>
      <c r="C11" s="128">
        <f>'0min'!G31</f>
        <v>1.0485436893203883</v>
      </c>
      <c r="D11" s="129">
        <f>'30 min'!G31</f>
        <v>1.1632833186231244</v>
      </c>
      <c r="E11" s="129">
        <f>'60 min'!G31</f>
        <v>1.3007712082262211</v>
      </c>
      <c r="F11" s="129">
        <f>'90 min'!G31</f>
        <v>1.1818181818181819</v>
      </c>
      <c r="G11" s="129">
        <f>'120 min'!G31</f>
        <v>1.1837708830548925</v>
      </c>
      <c r="H11" s="130">
        <f>'180 min'!G31</f>
        <v>1.271186440677966</v>
      </c>
      <c r="I11" s="131"/>
      <c r="J11" s="128">
        <v>3.564820102798401</v>
      </c>
      <c r="K11" s="136">
        <v>1.0028862327654723E-7</v>
      </c>
      <c r="L11" s="135">
        <v>1569.3333333333333</v>
      </c>
      <c r="M11" s="130">
        <v>1.2010204081632652</v>
      </c>
    </row>
    <row r="12" spans="2:13">
      <c r="B12" s="136">
        <f t="shared" si="0"/>
        <v>3.1782673149508461E-8</v>
      </c>
      <c r="C12" s="128">
        <f>'0min'!G32</f>
        <v>1.0414827890556047</v>
      </c>
      <c r="D12" s="129">
        <f>'30 min'!G32</f>
        <v>1.0494263018534864</v>
      </c>
      <c r="E12" s="129">
        <f>'60 min'!G32</f>
        <v>1.1028277634961439</v>
      </c>
      <c r="F12" s="129">
        <f>'90 min'!G32</f>
        <v>1.114448051948052</v>
      </c>
      <c r="G12" s="129">
        <f>'120 min'!G32</f>
        <v>1.0946698488464599</v>
      </c>
      <c r="H12" s="130">
        <f>'180 min'!G32</f>
        <v>1.1140215716486903</v>
      </c>
      <c r="I12" s="131"/>
      <c r="J12" s="128">
        <v>2.1650485436893203</v>
      </c>
      <c r="K12" s="136">
        <v>3.1736906100173172E-8</v>
      </c>
      <c r="L12" s="135">
        <v>1358.6666666666667</v>
      </c>
      <c r="M12" s="130">
        <v>1.0397959183673469</v>
      </c>
    </row>
    <row r="13" spans="2:13">
      <c r="B13" s="136">
        <f t="shared" si="0"/>
        <v>1.0057807958705208E-8</v>
      </c>
      <c r="C13" s="128">
        <f>'0min'!G33</f>
        <v>1.1968225948808473</v>
      </c>
      <c r="D13" s="129">
        <f>'30 min'!G33</f>
        <v>1.1685789938217124</v>
      </c>
      <c r="E13" s="129">
        <f>'60 min'!G33</f>
        <v>1.1653813196229648</v>
      </c>
      <c r="F13" s="129">
        <f>'90 min'!G33</f>
        <v>1.150974025974026</v>
      </c>
      <c r="G13" s="129">
        <f>'120 min'!G33</f>
        <v>1.1551312649164678</v>
      </c>
      <c r="H13" s="130">
        <f>'180 min'!G33</f>
        <v>1.1309707241910631</v>
      </c>
      <c r="I13" s="131"/>
      <c r="J13" s="128">
        <v>1.223872073101085</v>
      </c>
      <c r="K13" s="136">
        <v>1.0043324715244674E-8</v>
      </c>
      <c r="L13" s="135">
        <v>1364.6666666666667</v>
      </c>
      <c r="M13" s="130">
        <v>1.0443877551020408</v>
      </c>
    </row>
    <row r="14" spans="2:13">
      <c r="B14" s="136">
        <f t="shared" si="0"/>
        <v>3.18285061984342E-9</v>
      </c>
      <c r="C14" s="128">
        <f>'0min'!G34</f>
        <v>1.1429832303618712</v>
      </c>
      <c r="D14" s="129">
        <f>'30 min'!G34</f>
        <v>1.145631067961165</v>
      </c>
      <c r="E14" s="129">
        <f>'60 min'!G34</f>
        <v>1.1679520137103685</v>
      </c>
      <c r="F14" s="129">
        <f>'90 min'!G34</f>
        <v>1.1241883116883118</v>
      </c>
      <c r="G14" s="129">
        <f>'120 min'!G34</f>
        <v>1.1328560063643596</v>
      </c>
      <c r="H14" s="130">
        <f>'180 min'!G34</f>
        <v>1.1278890600924498</v>
      </c>
      <c r="I14" s="131"/>
      <c r="J14" s="137">
        <v>1.2587093089663051</v>
      </c>
      <c r="K14" s="138">
        <v>3.1782673149508462E-9</v>
      </c>
      <c r="L14" s="139">
        <v>3766.6666666666665</v>
      </c>
      <c r="M14" s="140">
        <v>2.8826530612244894</v>
      </c>
    </row>
    <row r="15" spans="2:13">
      <c r="B15" s="142" t="s">
        <v>20</v>
      </c>
      <c r="C15" s="128">
        <f>'0min'!G35</f>
        <v>1</v>
      </c>
      <c r="D15" s="129">
        <f>'30 min'!G35</f>
        <v>1</v>
      </c>
      <c r="E15" s="129">
        <f>'60 min'!G35</f>
        <v>1</v>
      </c>
      <c r="F15" s="129">
        <f>'90 min'!G35</f>
        <v>1</v>
      </c>
      <c r="G15" s="129">
        <f>'120 min'!G35</f>
        <v>1</v>
      </c>
      <c r="H15" s="130">
        <f>'180 min'!G35</f>
        <v>1</v>
      </c>
      <c r="I15" s="131"/>
      <c r="J15" s="131"/>
      <c r="K15" s="124"/>
      <c r="L15" s="124"/>
      <c r="M15" s="124"/>
    </row>
    <row r="16" spans="2:13">
      <c r="B16" s="143" t="s">
        <v>21</v>
      </c>
      <c r="C16" s="137">
        <f>'0min'!G36</f>
        <v>1.0979699911738747</v>
      </c>
      <c r="D16" s="141">
        <f>'30 min'!G36</f>
        <v>1.0988526037069726</v>
      </c>
      <c r="E16" s="141">
        <f>'60 min'!G36</f>
        <v>1.1019708654670095</v>
      </c>
      <c r="F16" s="141">
        <f>'90 min'!G36</f>
        <v>1.0454545454545454</v>
      </c>
      <c r="G16" s="141">
        <f>'120 min'!G36</f>
        <v>1.0334128878281623</v>
      </c>
      <c r="H16" s="140">
        <f>'180 min'!G36</f>
        <v>1.0462249614791987</v>
      </c>
      <c r="I16" s="131"/>
      <c r="J16" s="131"/>
      <c r="K16" s="124"/>
      <c r="L16" s="124"/>
      <c r="M16" s="124"/>
    </row>
  </sheetData>
  <mergeCells count="3">
    <mergeCell ref="B2:H2"/>
    <mergeCell ref="L5:M5"/>
    <mergeCell ref="J3:M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P41"/>
  <sheetViews>
    <sheetView topLeftCell="A19" workbookViewId="0">
      <selection activeCell="R36" sqref="R36"/>
    </sheetView>
  </sheetViews>
  <sheetFormatPr defaultRowHeight="15"/>
  <sheetData>
    <row r="3" spans="1:13">
      <c r="A3" s="94" t="s">
        <v>0</v>
      </c>
      <c r="B3" s="93"/>
      <c r="C3" s="93"/>
      <c r="D3" s="94" t="s">
        <v>1</v>
      </c>
      <c r="E3" s="93"/>
      <c r="F3" s="93"/>
      <c r="G3" s="93"/>
      <c r="H3" s="93"/>
      <c r="I3" s="93"/>
      <c r="J3" s="93"/>
      <c r="K3" s="94" t="s">
        <v>48</v>
      </c>
      <c r="L3" s="93"/>
      <c r="M3" s="93"/>
    </row>
    <row r="4" spans="1:13">
      <c r="A4" s="94" t="s">
        <v>3</v>
      </c>
      <c r="B4" s="93"/>
      <c r="C4" s="93"/>
      <c r="D4" s="93"/>
      <c r="E4" s="93"/>
      <c r="F4" s="93"/>
      <c r="G4" s="93"/>
      <c r="H4" s="93"/>
      <c r="I4" s="94" t="s">
        <v>49</v>
      </c>
      <c r="J4" s="93"/>
      <c r="K4" s="94" t="s">
        <v>50</v>
      </c>
      <c r="L4" s="93"/>
      <c r="M4" s="93"/>
    </row>
    <row r="5" spans="1:13">
      <c r="A5" s="94" t="s">
        <v>51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</row>
    <row r="6" spans="1:13">
      <c r="A6" s="94" t="s">
        <v>52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</row>
    <row r="7" spans="1:13">
      <c r="A7" s="94" t="s">
        <v>53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</row>
    <row r="8" spans="1:13">
      <c r="A8" s="94" t="s">
        <v>8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</row>
    <row r="12" spans="1:13">
      <c r="A12" s="93"/>
      <c r="B12" s="93" t="s">
        <v>9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</row>
    <row r="13" spans="1:13">
      <c r="A13" s="93"/>
      <c r="B13" s="95">
        <v>1</v>
      </c>
      <c r="C13" s="95">
        <v>2</v>
      </c>
      <c r="D13" s="95">
        <v>3</v>
      </c>
      <c r="E13" s="95">
        <v>4</v>
      </c>
      <c r="F13" s="95">
        <v>5</v>
      </c>
      <c r="G13" s="95">
        <v>6</v>
      </c>
      <c r="H13" s="95">
        <v>7</v>
      </c>
      <c r="I13" s="95">
        <v>8</v>
      </c>
      <c r="J13" s="95">
        <v>9</v>
      </c>
      <c r="K13" s="95">
        <v>10</v>
      </c>
      <c r="L13" s="95">
        <v>11</v>
      </c>
      <c r="M13" s="95">
        <v>12</v>
      </c>
    </row>
    <row r="14" spans="1:13">
      <c r="A14" s="95" t="s">
        <v>10</v>
      </c>
      <c r="B14" s="102">
        <v>9834</v>
      </c>
      <c r="C14" s="103">
        <v>8591</v>
      </c>
      <c r="D14" s="103">
        <v>3596</v>
      </c>
      <c r="E14" s="103">
        <v>3597</v>
      </c>
      <c r="F14" s="103">
        <v>1762</v>
      </c>
      <c r="G14" s="103">
        <v>2135</v>
      </c>
      <c r="H14" s="103">
        <v>1156</v>
      </c>
      <c r="I14" s="103">
        <v>1275</v>
      </c>
      <c r="J14" s="103">
        <v>1420</v>
      </c>
      <c r="K14" s="103">
        <v>1201</v>
      </c>
      <c r="L14" s="103">
        <v>1495</v>
      </c>
      <c r="M14" s="104">
        <v>1624</v>
      </c>
    </row>
    <row r="15" spans="1:13">
      <c r="A15" s="95" t="s">
        <v>11</v>
      </c>
      <c r="B15" s="105">
        <v>7282</v>
      </c>
      <c r="C15" s="106">
        <v>13021</v>
      </c>
      <c r="D15" s="106">
        <v>7927</v>
      </c>
      <c r="E15" s="106">
        <v>3935</v>
      </c>
      <c r="F15" s="106">
        <v>3116</v>
      </c>
      <c r="G15" s="106">
        <v>3145</v>
      </c>
      <c r="H15" s="106">
        <v>1941</v>
      </c>
      <c r="I15" s="106">
        <v>2018</v>
      </c>
      <c r="J15" s="106">
        <v>1751</v>
      </c>
      <c r="K15" s="106">
        <v>1833</v>
      </c>
      <c r="L15" s="106">
        <v>1858</v>
      </c>
      <c r="M15" s="107">
        <v>944</v>
      </c>
    </row>
    <row r="16" spans="1:13">
      <c r="A16" s="95" t="s">
        <v>12</v>
      </c>
      <c r="B16" s="105">
        <v>7287</v>
      </c>
      <c r="C16" s="106">
        <v>10361</v>
      </c>
      <c r="D16" s="106">
        <v>11053</v>
      </c>
      <c r="E16" s="106">
        <v>6595</v>
      </c>
      <c r="F16" s="106">
        <v>3783</v>
      </c>
      <c r="G16" s="106">
        <v>3017</v>
      </c>
      <c r="H16" s="106">
        <v>3155</v>
      </c>
      <c r="I16" s="106">
        <v>2973</v>
      </c>
      <c r="J16" s="106">
        <v>3013</v>
      </c>
      <c r="K16" s="106">
        <v>2957</v>
      </c>
      <c r="L16" s="106">
        <v>2515</v>
      </c>
      <c r="M16" s="107">
        <v>3192</v>
      </c>
    </row>
    <row r="17" spans="1:16">
      <c r="A17" s="95" t="s">
        <v>13</v>
      </c>
      <c r="B17" s="105">
        <v>6949</v>
      </c>
      <c r="C17" s="106">
        <v>9400</v>
      </c>
      <c r="D17" s="106">
        <v>9512</v>
      </c>
      <c r="E17" s="106">
        <v>7609</v>
      </c>
      <c r="F17" s="106">
        <v>4255</v>
      </c>
      <c r="G17" s="106">
        <v>2666</v>
      </c>
      <c r="H17" s="106">
        <v>2705</v>
      </c>
      <c r="I17" s="106">
        <v>2906</v>
      </c>
      <c r="J17" s="106">
        <v>2859</v>
      </c>
      <c r="K17" s="106">
        <v>3445</v>
      </c>
      <c r="L17" s="106">
        <v>2119</v>
      </c>
      <c r="M17" s="107">
        <v>1711</v>
      </c>
      <c r="N17" s="93"/>
      <c r="O17" s="93"/>
      <c r="P17" s="93"/>
    </row>
    <row r="18" spans="1:16">
      <c r="A18" s="95" t="s">
        <v>14</v>
      </c>
      <c r="B18" s="105">
        <v>5567</v>
      </c>
      <c r="C18" s="106">
        <v>7219</v>
      </c>
      <c r="D18" s="106">
        <v>13227</v>
      </c>
      <c r="E18" s="106">
        <v>10930</v>
      </c>
      <c r="F18" s="106">
        <v>7396</v>
      </c>
      <c r="G18" s="106">
        <v>3976</v>
      </c>
      <c r="H18" s="106">
        <v>2507</v>
      </c>
      <c r="I18" s="106">
        <v>2200</v>
      </c>
      <c r="J18" s="106">
        <v>2591</v>
      </c>
      <c r="K18" s="106">
        <v>2582</v>
      </c>
      <c r="L18" s="106">
        <v>2289</v>
      </c>
      <c r="M18" s="107">
        <v>2379</v>
      </c>
      <c r="N18" s="93"/>
      <c r="O18" s="93"/>
      <c r="P18" s="93"/>
    </row>
    <row r="19" spans="1:16">
      <c r="A19" s="95" t="s">
        <v>15</v>
      </c>
      <c r="B19" s="105">
        <v>8515</v>
      </c>
      <c r="C19" s="106">
        <v>6306</v>
      </c>
      <c r="D19" s="106">
        <v>11496</v>
      </c>
      <c r="E19" s="106">
        <v>8459</v>
      </c>
      <c r="F19" s="106">
        <v>5088</v>
      </c>
      <c r="G19" s="106">
        <v>3606</v>
      </c>
      <c r="H19" s="106">
        <v>1779</v>
      </c>
      <c r="I19" s="106">
        <v>2208</v>
      </c>
      <c r="J19" s="106">
        <v>1977</v>
      </c>
      <c r="K19" s="106">
        <v>2231</v>
      </c>
      <c r="L19" s="106">
        <v>1508</v>
      </c>
      <c r="M19" s="107">
        <v>1636</v>
      </c>
      <c r="N19" s="93"/>
      <c r="O19" s="93"/>
      <c r="P19" s="93"/>
    </row>
    <row r="20" spans="1:16">
      <c r="A20" s="95" t="s">
        <v>16</v>
      </c>
      <c r="B20" s="105">
        <v>1190</v>
      </c>
      <c r="C20" s="106">
        <v>2358</v>
      </c>
      <c r="D20" s="106">
        <v>1705</v>
      </c>
      <c r="E20" s="106"/>
      <c r="F20" s="106"/>
      <c r="G20" s="106"/>
      <c r="H20" s="106"/>
      <c r="I20" s="106"/>
      <c r="J20" s="106"/>
      <c r="K20" s="106"/>
      <c r="L20" s="106"/>
      <c r="M20" s="107"/>
      <c r="N20" s="93"/>
      <c r="O20" s="93"/>
      <c r="P20" s="93"/>
    </row>
    <row r="21" spans="1:16">
      <c r="A21" s="95" t="s">
        <v>17</v>
      </c>
      <c r="B21" s="108">
        <v>1263</v>
      </c>
      <c r="C21" s="109">
        <v>1942</v>
      </c>
      <c r="D21" s="109">
        <v>1907</v>
      </c>
      <c r="E21" s="109"/>
      <c r="F21" s="109"/>
      <c r="G21" s="109"/>
      <c r="H21" s="109"/>
      <c r="I21" s="109"/>
      <c r="J21" s="109"/>
      <c r="K21" s="109"/>
      <c r="L21" s="109"/>
      <c r="M21" s="110"/>
      <c r="N21" s="93"/>
      <c r="O21" s="93"/>
      <c r="P21" s="93"/>
    </row>
    <row r="24" spans="1:16">
      <c r="A24" s="93"/>
      <c r="B24" s="111"/>
      <c r="C24" s="92" t="s">
        <v>54</v>
      </c>
      <c r="D24" s="122"/>
      <c r="E24" s="122"/>
      <c r="F24" s="123"/>
      <c r="G24" s="93"/>
      <c r="H24" s="92" t="s">
        <v>55</v>
      </c>
      <c r="I24" s="122"/>
      <c r="J24" s="122"/>
      <c r="K24" s="123"/>
      <c r="L24" s="93"/>
      <c r="M24" s="92" t="s">
        <v>18</v>
      </c>
      <c r="N24" s="122"/>
      <c r="O24" s="122"/>
      <c r="P24" s="123"/>
    </row>
    <row r="25" spans="1:16">
      <c r="A25" s="93"/>
      <c r="B25" s="98" t="s">
        <v>19</v>
      </c>
      <c r="C25" s="117" t="s">
        <v>56</v>
      </c>
      <c r="D25" s="118" t="s">
        <v>57</v>
      </c>
      <c r="E25" s="118" t="s">
        <v>25</v>
      </c>
      <c r="F25" s="119" t="s">
        <v>58</v>
      </c>
      <c r="G25" s="93"/>
      <c r="H25" s="117" t="s">
        <v>56</v>
      </c>
      <c r="I25" s="118" t="s">
        <v>57</v>
      </c>
      <c r="J25" s="118" t="s">
        <v>25</v>
      </c>
      <c r="K25" s="119" t="s">
        <v>58</v>
      </c>
      <c r="L25" s="93"/>
      <c r="M25" s="117" t="s">
        <v>56</v>
      </c>
      <c r="N25" s="118" t="s">
        <v>57</v>
      </c>
      <c r="O25" s="118" t="s">
        <v>25</v>
      </c>
      <c r="P25" s="119" t="s">
        <v>58</v>
      </c>
    </row>
    <row r="26" spans="1:16">
      <c r="A26" s="93"/>
      <c r="B26" s="120">
        <v>1.0000000000000001E-5</v>
      </c>
      <c r="C26" s="96">
        <v>9834</v>
      </c>
      <c r="D26" s="97">
        <v>7282</v>
      </c>
      <c r="E26" s="115">
        <v>8558</v>
      </c>
      <c r="F26" s="116">
        <v>4.8874928612221584</v>
      </c>
      <c r="G26" s="93"/>
      <c r="H26" s="96">
        <v>7287</v>
      </c>
      <c r="I26" s="97">
        <v>6949</v>
      </c>
      <c r="J26" s="115">
        <v>7118</v>
      </c>
      <c r="K26" s="116">
        <v>4.0651056539120507</v>
      </c>
      <c r="L26" s="93"/>
      <c r="M26" s="98">
        <v>5567</v>
      </c>
      <c r="N26" s="99">
        <v>8515</v>
      </c>
      <c r="O26" s="112">
        <v>7041</v>
      </c>
      <c r="P26" s="116">
        <v>4.0211307824100517</v>
      </c>
    </row>
    <row r="27" spans="1:16">
      <c r="A27" s="93"/>
      <c r="B27" s="120">
        <v>3.1645569620253167E-6</v>
      </c>
      <c r="C27" s="96">
        <v>8591</v>
      </c>
      <c r="D27" s="97">
        <v>13021</v>
      </c>
      <c r="E27" s="115">
        <v>10806</v>
      </c>
      <c r="F27" s="116">
        <v>6.1713306681896061</v>
      </c>
      <c r="G27" s="93"/>
      <c r="H27" s="96">
        <v>10361</v>
      </c>
      <c r="I27" s="97">
        <v>9400</v>
      </c>
      <c r="J27" s="115">
        <v>9880.5</v>
      </c>
      <c r="K27" s="116">
        <v>5.642775556824672</v>
      </c>
      <c r="L27" s="93"/>
      <c r="M27" s="96">
        <v>7219</v>
      </c>
      <c r="N27" s="97">
        <v>6306</v>
      </c>
      <c r="O27" s="115">
        <v>6762.5</v>
      </c>
      <c r="P27" s="116">
        <v>3.862078812107367</v>
      </c>
    </row>
    <row r="28" spans="1:16">
      <c r="A28" s="93"/>
      <c r="B28" s="120">
        <v>1.0014420765902901E-6</v>
      </c>
      <c r="C28" s="96">
        <v>3596</v>
      </c>
      <c r="D28" s="97">
        <v>7927</v>
      </c>
      <c r="E28" s="115">
        <v>5761.5</v>
      </c>
      <c r="F28" s="116">
        <v>3.2904054825813822</v>
      </c>
      <c r="G28" s="93"/>
      <c r="H28" s="96">
        <v>11053</v>
      </c>
      <c r="I28" s="97">
        <v>9512</v>
      </c>
      <c r="J28" s="115">
        <v>10282.5</v>
      </c>
      <c r="K28" s="116">
        <v>5.8723586521987432</v>
      </c>
      <c r="L28" s="93"/>
      <c r="M28" s="96">
        <v>13227</v>
      </c>
      <c r="N28" s="97">
        <v>11496</v>
      </c>
      <c r="O28" s="115">
        <v>12361.5</v>
      </c>
      <c r="P28" s="116">
        <v>7.0596801827527127</v>
      </c>
    </row>
    <row r="29" spans="1:16">
      <c r="A29" s="93"/>
      <c r="B29" s="120">
        <v>3.1691204955388926E-7</v>
      </c>
      <c r="C29" s="96">
        <v>3597</v>
      </c>
      <c r="D29" s="97">
        <v>3935</v>
      </c>
      <c r="E29" s="115">
        <v>3766</v>
      </c>
      <c r="F29" s="116">
        <v>2.1507709880068533</v>
      </c>
      <c r="G29" s="93"/>
      <c r="H29" s="96">
        <v>6595</v>
      </c>
      <c r="I29" s="97">
        <v>7609</v>
      </c>
      <c r="J29" s="115">
        <v>7102</v>
      </c>
      <c r="K29" s="116">
        <v>4.0559680182752711</v>
      </c>
      <c r="L29" s="93"/>
      <c r="M29" s="96">
        <v>10930</v>
      </c>
      <c r="N29" s="97">
        <v>8459</v>
      </c>
      <c r="O29" s="115">
        <v>9694.5</v>
      </c>
      <c r="P29" s="116">
        <v>5.5365505425471158</v>
      </c>
    </row>
    <row r="30" spans="1:16">
      <c r="A30" s="93"/>
      <c r="B30" s="120">
        <v>1.0028862327654723E-7</v>
      </c>
      <c r="C30" s="96">
        <v>1762</v>
      </c>
      <c r="D30" s="97">
        <v>3116</v>
      </c>
      <c r="E30" s="115">
        <v>2439</v>
      </c>
      <c r="F30" s="116">
        <v>1.3929183323814962</v>
      </c>
      <c r="G30" s="93"/>
      <c r="H30" s="96">
        <v>3783</v>
      </c>
      <c r="I30" s="97">
        <v>4255</v>
      </c>
      <c r="J30" s="115">
        <v>4019</v>
      </c>
      <c r="K30" s="116">
        <v>2.2952598515134208</v>
      </c>
      <c r="L30" s="93"/>
      <c r="M30" s="96">
        <v>7396</v>
      </c>
      <c r="N30" s="97">
        <v>5088</v>
      </c>
      <c r="O30" s="115">
        <v>6242</v>
      </c>
      <c r="P30" s="116">
        <v>3.564820102798401</v>
      </c>
    </row>
    <row r="31" spans="1:16">
      <c r="A31" s="93"/>
      <c r="B31" s="120">
        <v>3.1736906100173172E-8</v>
      </c>
      <c r="C31" s="96">
        <v>2135</v>
      </c>
      <c r="D31" s="97">
        <v>3145</v>
      </c>
      <c r="E31" s="115">
        <v>2640</v>
      </c>
      <c r="F31" s="116">
        <v>1.5077098800685322</v>
      </c>
      <c r="G31" s="93"/>
      <c r="H31" s="96">
        <v>3017</v>
      </c>
      <c r="I31" s="97">
        <v>2666</v>
      </c>
      <c r="J31" s="115">
        <v>2841.5</v>
      </c>
      <c r="K31" s="116">
        <v>1.6227869788692175</v>
      </c>
      <c r="L31" s="93"/>
      <c r="M31" s="96">
        <v>3976</v>
      </c>
      <c r="N31" s="97">
        <v>3606</v>
      </c>
      <c r="O31" s="115">
        <v>3791</v>
      </c>
      <c r="P31" s="116">
        <v>2.1650485436893203</v>
      </c>
    </row>
    <row r="32" spans="1:16">
      <c r="A32" s="93"/>
      <c r="B32" s="120">
        <v>1.0043324715244674E-8</v>
      </c>
      <c r="C32" s="96">
        <v>1156</v>
      </c>
      <c r="D32" s="97">
        <v>1941</v>
      </c>
      <c r="E32" s="115">
        <v>1548.5</v>
      </c>
      <c r="F32" s="116">
        <v>0.88435179897201599</v>
      </c>
      <c r="G32" s="93"/>
      <c r="H32" s="96">
        <v>3155</v>
      </c>
      <c r="I32" s="97">
        <v>2705</v>
      </c>
      <c r="J32" s="115">
        <v>2930</v>
      </c>
      <c r="K32" s="116">
        <v>1.6733295259851513</v>
      </c>
      <c r="L32" s="93"/>
      <c r="M32" s="96">
        <v>2507</v>
      </c>
      <c r="N32" s="97">
        <v>1779</v>
      </c>
      <c r="O32" s="115">
        <v>2143</v>
      </c>
      <c r="P32" s="116">
        <v>1.223872073101085</v>
      </c>
    </row>
    <row r="33" spans="2:16">
      <c r="B33" s="120">
        <v>3.1782673149508462E-9</v>
      </c>
      <c r="C33" s="96">
        <v>1275</v>
      </c>
      <c r="D33" s="97">
        <v>2018</v>
      </c>
      <c r="E33" s="115">
        <v>1646.5</v>
      </c>
      <c r="F33" s="116">
        <v>0.9403198172472873</v>
      </c>
      <c r="G33" s="93"/>
      <c r="H33" s="96">
        <v>2973</v>
      </c>
      <c r="I33" s="97">
        <v>2906</v>
      </c>
      <c r="J33" s="115">
        <v>2939.5</v>
      </c>
      <c r="K33" s="116">
        <v>1.6787549971444888</v>
      </c>
      <c r="L33" s="93"/>
      <c r="M33" s="96">
        <v>2200</v>
      </c>
      <c r="N33" s="97">
        <v>2208</v>
      </c>
      <c r="O33" s="115">
        <v>2204</v>
      </c>
      <c r="P33" s="116">
        <v>1.2587093089663051</v>
      </c>
    </row>
    <row r="34" spans="2:16">
      <c r="B34" s="120">
        <v>1.0057807958705209E-9</v>
      </c>
      <c r="C34" s="96">
        <v>1420</v>
      </c>
      <c r="D34" s="97">
        <v>1751</v>
      </c>
      <c r="E34" s="115">
        <v>1585.5</v>
      </c>
      <c r="F34" s="116">
        <v>0.90548258138206739</v>
      </c>
      <c r="G34" s="93"/>
      <c r="H34" s="96">
        <v>3013</v>
      </c>
      <c r="I34" s="97">
        <v>2859</v>
      </c>
      <c r="J34" s="115">
        <v>2936</v>
      </c>
      <c r="K34" s="116">
        <v>1.6767561393489434</v>
      </c>
      <c r="L34" s="93"/>
      <c r="M34" s="96">
        <v>2591</v>
      </c>
      <c r="N34" s="97">
        <v>1977</v>
      </c>
      <c r="O34" s="115">
        <v>2284</v>
      </c>
      <c r="P34" s="116">
        <v>1.3043974871502</v>
      </c>
    </row>
    <row r="35" spans="2:16">
      <c r="B35" s="120">
        <v>3.1828506198434204E-10</v>
      </c>
      <c r="C35" s="96">
        <v>1201</v>
      </c>
      <c r="D35" s="97">
        <v>1833</v>
      </c>
      <c r="E35" s="115">
        <v>1517</v>
      </c>
      <c r="F35" s="116">
        <v>0.86636207881210736</v>
      </c>
      <c r="G35" s="93"/>
      <c r="H35" s="96">
        <v>2957</v>
      </c>
      <c r="I35" s="97">
        <v>3445</v>
      </c>
      <c r="J35" s="115">
        <v>3201</v>
      </c>
      <c r="K35" s="116">
        <v>1.8280982295830954</v>
      </c>
      <c r="L35" s="93"/>
      <c r="M35" s="96">
        <v>2582</v>
      </c>
      <c r="N35" s="97">
        <v>2231</v>
      </c>
      <c r="O35" s="115">
        <v>2406.5</v>
      </c>
      <c r="P35" s="116">
        <v>1.3743575099942891</v>
      </c>
    </row>
    <row r="36" spans="2:16">
      <c r="B36" s="120">
        <v>1.007231208811209E-10</v>
      </c>
      <c r="C36" s="96">
        <v>1495</v>
      </c>
      <c r="D36" s="97">
        <v>1858</v>
      </c>
      <c r="E36" s="115">
        <v>1676.5</v>
      </c>
      <c r="F36" s="116">
        <v>0.95745288406624784</v>
      </c>
      <c r="G36" s="93"/>
      <c r="H36" s="96">
        <v>2515</v>
      </c>
      <c r="I36" s="97">
        <v>2119</v>
      </c>
      <c r="J36" s="115">
        <v>2317</v>
      </c>
      <c r="K36" s="116">
        <v>1.3232438606510566</v>
      </c>
      <c r="L36" s="93"/>
      <c r="M36" s="96">
        <v>2289</v>
      </c>
      <c r="N36" s="97">
        <v>1508</v>
      </c>
      <c r="O36" s="115">
        <v>1898.5</v>
      </c>
      <c r="P36" s="116">
        <v>1.0842375785265563</v>
      </c>
    </row>
    <row r="37" spans="2:16">
      <c r="B37" s="121">
        <v>3.1874405342126863E-11</v>
      </c>
      <c r="C37" s="100">
        <v>1624</v>
      </c>
      <c r="D37" s="101">
        <v>944</v>
      </c>
      <c r="E37" s="113">
        <v>1284</v>
      </c>
      <c r="F37" s="114">
        <v>0.73329525985151345</v>
      </c>
      <c r="G37" s="93"/>
      <c r="H37" s="100">
        <v>3192</v>
      </c>
      <c r="I37" s="101">
        <v>1711</v>
      </c>
      <c r="J37" s="113">
        <v>2451.5</v>
      </c>
      <c r="K37" s="114">
        <v>1.4000571102227299</v>
      </c>
      <c r="L37" s="93"/>
      <c r="M37" s="100">
        <v>2379</v>
      </c>
      <c r="N37" s="101">
        <v>1636</v>
      </c>
      <c r="O37" s="113">
        <v>2007.5</v>
      </c>
      <c r="P37" s="114">
        <v>1.1464877213021132</v>
      </c>
    </row>
    <row r="39" spans="2:16">
      <c r="B39" s="117"/>
      <c r="C39" s="118" t="s">
        <v>56</v>
      </c>
      <c r="D39" s="118" t="s">
        <v>57</v>
      </c>
      <c r="E39" s="118" t="s">
        <v>59</v>
      </c>
      <c r="F39" s="118" t="s">
        <v>25</v>
      </c>
      <c r="G39" s="119" t="s">
        <v>58</v>
      </c>
      <c r="H39" s="93"/>
      <c r="I39" s="93"/>
      <c r="J39" s="93"/>
      <c r="K39" s="93"/>
      <c r="L39" s="93"/>
      <c r="M39" s="93"/>
      <c r="N39" s="93"/>
      <c r="O39" s="93"/>
      <c r="P39" s="93"/>
    </row>
    <row r="40" spans="2:16">
      <c r="B40" s="96" t="s">
        <v>20</v>
      </c>
      <c r="C40" s="105">
        <v>1190</v>
      </c>
      <c r="D40" s="106">
        <v>2358</v>
      </c>
      <c r="E40" s="106">
        <v>1705</v>
      </c>
      <c r="F40" s="115">
        <v>1751</v>
      </c>
      <c r="G40" s="116">
        <v>1</v>
      </c>
      <c r="H40" s="93"/>
      <c r="I40" s="93"/>
      <c r="J40" s="93"/>
      <c r="K40" s="93"/>
      <c r="L40" s="93"/>
      <c r="M40" s="93"/>
      <c r="N40" s="93"/>
      <c r="O40" s="93"/>
      <c r="P40" s="93"/>
    </row>
    <row r="41" spans="2:16">
      <c r="B41" s="100" t="s">
        <v>21</v>
      </c>
      <c r="C41" s="108">
        <v>1263</v>
      </c>
      <c r="D41" s="109">
        <v>1942</v>
      </c>
      <c r="E41" s="109">
        <v>1907</v>
      </c>
      <c r="F41" s="113">
        <v>1704</v>
      </c>
      <c r="G41" s="114">
        <v>0.97315819531696168</v>
      </c>
      <c r="H41" s="93"/>
      <c r="I41" s="93"/>
      <c r="J41" s="93"/>
      <c r="K41" s="93"/>
      <c r="L41" s="93"/>
      <c r="M41" s="93"/>
      <c r="N41" s="93"/>
      <c r="O41" s="93"/>
      <c r="P41" s="93"/>
    </row>
  </sheetData>
  <mergeCells count="3">
    <mergeCell ref="C24:F24"/>
    <mergeCell ref="H24:K24"/>
    <mergeCell ref="M24:P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0min</vt:lpstr>
      <vt:lpstr>30 min</vt:lpstr>
      <vt:lpstr>60 min</vt:lpstr>
      <vt:lpstr>90 min</vt:lpstr>
      <vt:lpstr>120 min</vt:lpstr>
      <vt:lpstr>180 min</vt:lpstr>
      <vt:lpstr>Compiled</vt:lpstr>
      <vt:lpstr>powderd stock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equipmentusers</dc:creator>
  <cp:lastModifiedBy>equipmentusers</cp:lastModifiedBy>
  <dcterms:created xsi:type="dcterms:W3CDTF">2012-08-03T09:25:19Z</dcterms:created>
  <dcterms:modified xsi:type="dcterms:W3CDTF">2012-08-06T06:32:18Z</dcterms:modified>
</cp:coreProperties>
</file>