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End point" sheetId="1" r:id="rId1"/>
  </sheets>
  <calcPr calcId="124519"/>
</workbook>
</file>

<file path=xl/calcChain.xml><?xml version="1.0" encoding="utf-8"?>
<calcChain xmlns="http://schemas.openxmlformats.org/spreadsheetml/2006/main">
  <c r="V14" i="1"/>
  <c r="V15"/>
  <c r="V16"/>
  <c r="V17"/>
  <c r="V18"/>
  <c r="V19"/>
  <c r="V20"/>
  <c r="V13"/>
  <c r="U14"/>
  <c r="U15"/>
  <c r="U16"/>
  <c r="U17"/>
  <c r="U18"/>
  <c r="U19"/>
  <c r="U20"/>
  <c r="U13"/>
  <c r="T14"/>
  <c r="T15"/>
  <c r="T16"/>
  <c r="T17"/>
  <c r="T18"/>
  <c r="T19"/>
  <c r="T20"/>
  <c r="T13"/>
  <c r="S14"/>
  <c r="S15"/>
  <c r="S16"/>
  <c r="S17"/>
  <c r="S18"/>
  <c r="S19"/>
  <c r="S20"/>
  <c r="S13"/>
  <c r="O15"/>
  <c r="O16"/>
  <c r="O17"/>
  <c r="O18"/>
  <c r="O14"/>
</calcChain>
</file>

<file path=xl/sharedStrings.xml><?xml version="1.0" encoding="utf-8"?>
<sst xmlns="http://schemas.openxmlformats.org/spreadsheetml/2006/main" count="28" uniqueCount="28">
  <si>
    <t>User: USER</t>
  </si>
  <si>
    <t>Path: C:\Program Files\BMG\NEPHELOgalaxy\User\Data\</t>
  </si>
  <si>
    <t>Test ID: 381</t>
  </si>
  <si>
    <t>Test Name: SOLUBILITY TEST</t>
  </si>
  <si>
    <t>Date: 5/11/2012</t>
  </si>
  <si>
    <t>Time: 1:28:21 PM</t>
  </si>
  <si>
    <t>ID1: Doxorubicin in NSS</t>
  </si>
  <si>
    <t>ID2: 50µM_2fold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</si>
  <si>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</si>
  <si>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</si>
  <si>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</si>
  <si>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</si>
  <si>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</si>
  <si>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</si>
  <si>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</si>
  <si>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</si>
  <si>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</si>
  <si>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</si>
  <si>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NSS Ctrl</t>
  </si>
  <si>
    <t>Buffer</t>
  </si>
  <si>
    <t>n1</t>
  </si>
  <si>
    <t>n2</t>
  </si>
  <si>
    <t>n3</t>
  </si>
  <si>
    <t>Avg</t>
  </si>
  <si>
    <t>SD</t>
  </si>
  <si>
    <t>%CV</t>
  </si>
  <si>
    <t>Fold</t>
  </si>
  <si>
    <t>Doxorubicin(NSS)</t>
  </si>
</sst>
</file>

<file path=xl/styles.xml><?xml version="1.0" encoding="utf-8"?>
<styleSheet xmlns="http://schemas.openxmlformats.org/spreadsheetml/2006/main">
  <numFmts count="1"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65" fontId="0" fillId="0" borderId="3" xfId="0" applyNumberFormat="1" applyBorder="1"/>
    <xf numFmtId="165" fontId="0" fillId="0" borderId="5" xfId="0" applyNumberFormat="1" applyBorder="1"/>
    <xf numFmtId="1" fontId="0" fillId="0" borderId="0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" fontId="0" fillId="0" borderId="8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0" fillId="0" borderId="4" xfId="0" applyBorder="1"/>
    <xf numFmtId="11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V20"/>
  <sheetViews>
    <sheetView tabSelected="1" topLeftCell="D1" workbookViewId="0">
      <selection activeCell="P8" sqref="P8"/>
    </sheetView>
  </sheetViews>
  <sheetFormatPr defaultRowHeight="15"/>
  <cols>
    <col min="1" max="1" width="4.28515625" customWidth="1"/>
  </cols>
  <sheetData>
    <row r="3" spans="1:22">
      <c r="A3" s="1" t="s">
        <v>0</v>
      </c>
      <c r="D3" s="1" t="s">
        <v>1</v>
      </c>
      <c r="K3" s="1" t="s">
        <v>2</v>
      </c>
    </row>
    <row r="4" spans="1:22">
      <c r="A4" s="1" t="s">
        <v>3</v>
      </c>
      <c r="I4" s="1" t="s">
        <v>4</v>
      </c>
      <c r="K4" s="1" t="s">
        <v>5</v>
      </c>
    </row>
    <row r="5" spans="1:22">
      <c r="A5" s="1" t="s">
        <v>6</v>
      </c>
    </row>
    <row r="6" spans="1:22">
      <c r="A6" s="1" t="s">
        <v>7</v>
      </c>
    </row>
    <row r="7" spans="1:22">
      <c r="A7" s="1" t="s">
        <v>8</v>
      </c>
    </row>
    <row r="11" spans="1:22">
      <c r="B11" t="s">
        <v>9</v>
      </c>
      <c r="O11" s="29" t="s">
        <v>27</v>
      </c>
      <c r="P11" s="30"/>
      <c r="Q11" s="30"/>
      <c r="R11" s="30"/>
      <c r="S11" s="30"/>
      <c r="T11" s="30"/>
      <c r="U11" s="30"/>
      <c r="V11" s="31"/>
    </row>
    <row r="12" spans="1:22">
      <c r="B12" s="2">
        <v>1</v>
      </c>
      <c r="C12" s="2">
        <v>2</v>
      </c>
      <c r="D12" s="2">
        <v>3</v>
      </c>
      <c r="E12" s="2">
        <v>4</v>
      </c>
      <c r="F12" s="2">
        <v>5</v>
      </c>
      <c r="G12" s="2">
        <v>6</v>
      </c>
      <c r="H12" s="2">
        <v>7</v>
      </c>
      <c r="I12" s="2">
        <v>8</v>
      </c>
      <c r="J12" s="2">
        <v>9</v>
      </c>
      <c r="K12" s="2">
        <v>10</v>
      </c>
      <c r="L12" s="2">
        <v>11</v>
      </c>
      <c r="M12" s="2">
        <v>12</v>
      </c>
      <c r="O12" s="22"/>
      <c r="P12" s="26" t="s">
        <v>20</v>
      </c>
      <c r="Q12" s="27" t="s">
        <v>21</v>
      </c>
      <c r="R12" s="27" t="s">
        <v>22</v>
      </c>
      <c r="S12" s="27" t="s">
        <v>23</v>
      </c>
      <c r="T12" s="27" t="s">
        <v>24</v>
      </c>
      <c r="U12" s="27" t="s">
        <v>25</v>
      </c>
      <c r="V12" s="28" t="s">
        <v>26</v>
      </c>
    </row>
    <row r="13" spans="1:22">
      <c r="A13" s="2" t="s">
        <v>10</v>
      </c>
      <c r="B13" s="5">
        <v>1391</v>
      </c>
      <c r="C13" s="6">
        <v>2104</v>
      </c>
      <c r="D13" s="6">
        <v>1053</v>
      </c>
      <c r="E13" s="6"/>
      <c r="F13" s="6"/>
      <c r="G13" s="6"/>
      <c r="H13" s="6"/>
      <c r="I13" s="6"/>
      <c r="J13" s="6"/>
      <c r="K13" s="6"/>
      <c r="L13" s="6"/>
      <c r="M13" s="7"/>
      <c r="O13" s="23">
        <v>5.0000000000000002E-5</v>
      </c>
      <c r="P13" s="6">
        <v>1391</v>
      </c>
      <c r="Q13" s="6">
        <v>2104</v>
      </c>
      <c r="R13" s="6">
        <v>1053</v>
      </c>
      <c r="S13" s="4">
        <f>AVERAGE(P13:R13)</f>
        <v>1516</v>
      </c>
      <c r="T13" s="14">
        <f>STDEV(P13:R13)</f>
        <v>536.53424867383819</v>
      </c>
      <c r="U13" s="14">
        <f>T13/S13*100</f>
        <v>35.391441205398301</v>
      </c>
      <c r="V13" s="15">
        <f>S13/$S$19</f>
        <v>4.6790123456790127</v>
      </c>
    </row>
    <row r="14" spans="1:22">
      <c r="A14" s="2" t="s">
        <v>11</v>
      </c>
      <c r="B14" s="8">
        <v>492</v>
      </c>
      <c r="C14" s="9">
        <v>753</v>
      </c>
      <c r="D14" s="9">
        <v>539</v>
      </c>
      <c r="E14" s="9"/>
      <c r="F14" s="9"/>
      <c r="G14" s="9"/>
      <c r="H14" s="9"/>
      <c r="I14" s="9"/>
      <c r="J14" s="9"/>
      <c r="K14" s="9"/>
      <c r="L14" s="9"/>
      <c r="M14" s="10"/>
      <c r="O14" s="23">
        <f>O13/2</f>
        <v>2.5000000000000001E-5</v>
      </c>
      <c r="P14" s="9">
        <v>492</v>
      </c>
      <c r="Q14" s="9">
        <v>753</v>
      </c>
      <c r="R14" s="9">
        <v>539</v>
      </c>
      <c r="S14" s="16">
        <f t="shared" ref="S14:S20" si="0">AVERAGE(P14:R14)</f>
        <v>594.66666666666663</v>
      </c>
      <c r="T14" s="17">
        <f t="shared" ref="T14:T20" si="1">STDEV(P14:R14)</f>
        <v>139.11985240551894</v>
      </c>
      <c r="U14" s="17">
        <f t="shared" ref="U14:U20" si="2">T14/S14*100</f>
        <v>23.394594014380989</v>
      </c>
      <c r="V14" s="18">
        <f t="shared" ref="V14:V20" si="3">S14/$S$19</f>
        <v>1.8353909465020575</v>
      </c>
    </row>
    <row r="15" spans="1:22">
      <c r="A15" s="2" t="s">
        <v>12</v>
      </c>
      <c r="B15" s="8">
        <v>401</v>
      </c>
      <c r="C15" s="9">
        <v>446</v>
      </c>
      <c r="D15" s="9">
        <v>442</v>
      </c>
      <c r="E15" s="9"/>
      <c r="F15" s="9"/>
      <c r="G15" s="9"/>
      <c r="H15" s="9"/>
      <c r="I15" s="9"/>
      <c r="J15" s="9"/>
      <c r="K15" s="9"/>
      <c r="L15" s="9"/>
      <c r="M15" s="10"/>
      <c r="O15" s="23">
        <f t="shared" ref="O15:O18" si="4">O14/2</f>
        <v>1.2500000000000001E-5</v>
      </c>
      <c r="P15" s="9">
        <v>401</v>
      </c>
      <c r="Q15" s="9">
        <v>446</v>
      </c>
      <c r="R15" s="9">
        <v>442</v>
      </c>
      <c r="S15" s="16">
        <f t="shared" si="0"/>
        <v>429.66666666666669</v>
      </c>
      <c r="T15" s="17">
        <f t="shared" si="1"/>
        <v>24.906491790963134</v>
      </c>
      <c r="U15" s="17">
        <f t="shared" si="2"/>
        <v>5.7967009598828083</v>
      </c>
      <c r="V15" s="18">
        <f t="shared" si="3"/>
        <v>1.3261316872427984</v>
      </c>
    </row>
    <row r="16" spans="1:22">
      <c r="A16" s="2" t="s">
        <v>13</v>
      </c>
      <c r="B16" s="8">
        <v>413</v>
      </c>
      <c r="C16" s="9">
        <v>440</v>
      </c>
      <c r="D16" s="9">
        <v>485</v>
      </c>
      <c r="E16" s="9"/>
      <c r="F16" s="9"/>
      <c r="G16" s="9"/>
      <c r="H16" s="9"/>
      <c r="I16" s="9"/>
      <c r="J16" s="9"/>
      <c r="K16" s="9"/>
      <c r="L16" s="9"/>
      <c r="M16" s="10"/>
      <c r="O16" s="23">
        <f t="shared" si="4"/>
        <v>6.2500000000000003E-6</v>
      </c>
      <c r="P16" s="9">
        <v>413</v>
      </c>
      <c r="Q16" s="9">
        <v>440</v>
      </c>
      <c r="R16" s="9">
        <v>485</v>
      </c>
      <c r="S16" s="3">
        <f t="shared" si="0"/>
        <v>446</v>
      </c>
      <c r="T16" s="17">
        <f t="shared" si="1"/>
        <v>36.373066958946424</v>
      </c>
      <c r="U16" s="17">
        <f t="shared" si="2"/>
        <v>8.1553961791359697</v>
      </c>
      <c r="V16" s="18">
        <f t="shared" si="3"/>
        <v>1.3765432098765431</v>
      </c>
    </row>
    <row r="17" spans="1:22">
      <c r="A17" s="2" t="s">
        <v>14</v>
      </c>
      <c r="B17" s="8">
        <v>370</v>
      </c>
      <c r="C17" s="9">
        <v>711</v>
      </c>
      <c r="D17" s="9">
        <v>314</v>
      </c>
      <c r="E17" s="9"/>
      <c r="F17" s="9"/>
      <c r="G17" s="9"/>
      <c r="H17" s="9"/>
      <c r="I17" s="9"/>
      <c r="J17" s="9"/>
      <c r="K17" s="9"/>
      <c r="L17" s="9"/>
      <c r="M17" s="10"/>
      <c r="O17" s="23">
        <f t="shared" si="4"/>
        <v>3.1250000000000001E-6</v>
      </c>
      <c r="P17" s="9">
        <v>370</v>
      </c>
      <c r="Q17" s="9">
        <v>711</v>
      </c>
      <c r="R17" s="9">
        <v>314</v>
      </c>
      <c r="S17" s="3">
        <f t="shared" si="0"/>
        <v>465</v>
      </c>
      <c r="T17" s="17">
        <f t="shared" si="1"/>
        <v>214.87438190719712</v>
      </c>
      <c r="U17" s="17">
        <f t="shared" si="2"/>
        <v>46.209544496171425</v>
      </c>
      <c r="V17" s="18">
        <f t="shared" si="3"/>
        <v>1.4351851851851851</v>
      </c>
    </row>
    <row r="18" spans="1:22">
      <c r="A18" s="2" t="s">
        <v>15</v>
      </c>
      <c r="B18" s="8">
        <v>376</v>
      </c>
      <c r="C18" s="9">
        <v>443</v>
      </c>
      <c r="D18" s="9">
        <v>350</v>
      </c>
      <c r="E18" s="9"/>
      <c r="F18" s="9"/>
      <c r="G18" s="9"/>
      <c r="H18" s="9"/>
      <c r="I18" s="9"/>
      <c r="J18" s="9"/>
      <c r="K18" s="9"/>
      <c r="L18" s="9"/>
      <c r="M18" s="10"/>
      <c r="O18" s="23">
        <f t="shared" si="4"/>
        <v>1.5625000000000001E-6</v>
      </c>
      <c r="P18" s="9">
        <v>376</v>
      </c>
      <c r="Q18" s="9">
        <v>443</v>
      </c>
      <c r="R18" s="9">
        <v>350</v>
      </c>
      <c r="S18" s="16">
        <f t="shared" si="0"/>
        <v>389.66666666666669</v>
      </c>
      <c r="T18" s="17">
        <f t="shared" si="1"/>
        <v>47.982635748084355</v>
      </c>
      <c r="U18" s="17">
        <f t="shared" si="2"/>
        <v>12.313764520466473</v>
      </c>
      <c r="V18" s="18">
        <f t="shared" si="3"/>
        <v>1.2026748971193417</v>
      </c>
    </row>
    <row r="19" spans="1:22">
      <c r="A19" s="2" t="s">
        <v>16</v>
      </c>
      <c r="B19" s="8">
        <v>291</v>
      </c>
      <c r="C19" s="9">
        <v>346</v>
      </c>
      <c r="D19" s="9">
        <v>335</v>
      </c>
      <c r="E19" s="9"/>
      <c r="F19" s="9"/>
      <c r="G19" s="9"/>
      <c r="H19" s="9"/>
      <c r="I19" s="9"/>
      <c r="J19" s="9"/>
      <c r="K19" s="9"/>
      <c r="L19" s="9"/>
      <c r="M19" s="10"/>
      <c r="O19" s="24" t="s">
        <v>18</v>
      </c>
      <c r="P19" s="9">
        <v>291</v>
      </c>
      <c r="Q19" s="9">
        <v>346</v>
      </c>
      <c r="R19" s="9">
        <v>335</v>
      </c>
      <c r="S19" s="16">
        <f t="shared" si="0"/>
        <v>324</v>
      </c>
      <c r="T19" s="17">
        <f t="shared" si="1"/>
        <v>29.103264421710495</v>
      </c>
      <c r="U19" s="17">
        <f t="shared" si="2"/>
        <v>8.982489019046449</v>
      </c>
      <c r="V19" s="18">
        <f t="shared" si="3"/>
        <v>1</v>
      </c>
    </row>
    <row r="20" spans="1:22">
      <c r="A20" s="2" t="s">
        <v>17</v>
      </c>
      <c r="B20" s="11">
        <v>271</v>
      </c>
      <c r="C20" s="12">
        <v>333</v>
      </c>
      <c r="D20" s="12">
        <v>315</v>
      </c>
      <c r="E20" s="12"/>
      <c r="F20" s="12"/>
      <c r="G20" s="12"/>
      <c r="H20" s="12"/>
      <c r="I20" s="12"/>
      <c r="J20" s="12"/>
      <c r="K20" s="12"/>
      <c r="L20" s="12"/>
      <c r="M20" s="13"/>
      <c r="O20" s="25" t="s">
        <v>19</v>
      </c>
      <c r="P20" s="12">
        <v>271</v>
      </c>
      <c r="Q20" s="12">
        <v>333</v>
      </c>
      <c r="R20" s="12">
        <v>315</v>
      </c>
      <c r="S20" s="19">
        <f t="shared" si="0"/>
        <v>306.33333333333331</v>
      </c>
      <c r="T20" s="20">
        <f t="shared" si="1"/>
        <v>31.895663237081983</v>
      </c>
      <c r="U20" s="20">
        <f t="shared" si="2"/>
        <v>10.412077226468549</v>
      </c>
      <c r="V20" s="21">
        <f t="shared" si="3"/>
        <v>0.94547325102880653</v>
      </c>
    </row>
  </sheetData>
  <mergeCells count="1">
    <mergeCell ref="O11:V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2012-05-31T04:29:51Z</dcterms:created>
  <dcterms:modified xsi:type="dcterms:W3CDTF">2012-05-31T04:33:55Z</dcterms:modified>
</cp:coreProperties>
</file>