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610" windowHeight="10035"/>
  </bookViews>
  <sheets>
    <sheet name="End point" sheetId="1" r:id="rId1"/>
  </sheets>
  <calcPr calcId="144525"/>
</workbook>
</file>

<file path=xl/calcChain.xml><?xml version="1.0" encoding="utf-8"?>
<calcChain xmlns="http://schemas.openxmlformats.org/spreadsheetml/2006/main">
  <c r="L41" i="1" l="1"/>
  <c r="M41" i="1"/>
  <c r="L42" i="1"/>
  <c r="M42" i="1"/>
  <c r="N35" i="1" l="1"/>
  <c r="O43" i="1"/>
  <c r="M43" i="1"/>
  <c r="N43" i="1"/>
  <c r="L44" i="1"/>
  <c r="M44" i="1"/>
  <c r="N44" i="1"/>
  <c r="L43" i="1"/>
  <c r="N42" i="1"/>
  <c r="N41" i="1"/>
  <c r="N39" i="1"/>
  <c r="M39" i="1"/>
  <c r="L39" i="1"/>
  <c r="O39" i="1" s="1"/>
  <c r="N38" i="1"/>
  <c r="M38" i="1"/>
  <c r="L38" i="1"/>
  <c r="N37" i="1"/>
  <c r="M37" i="1"/>
  <c r="L37" i="1"/>
  <c r="O37" i="1" s="1"/>
  <c r="N36" i="1"/>
  <c r="M36" i="1"/>
  <c r="L36" i="1"/>
  <c r="M35" i="1"/>
  <c r="L35" i="1"/>
  <c r="O35" i="1" s="1"/>
  <c r="N34" i="1"/>
  <c r="M34" i="1"/>
  <c r="O34" i="1" s="1"/>
  <c r="N32" i="1"/>
  <c r="M32" i="1"/>
  <c r="L32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34" i="1"/>
  <c r="L27" i="1"/>
  <c r="O41" i="1"/>
  <c r="P39" i="1" s="1"/>
  <c r="O38" i="1"/>
  <c r="O36" i="1"/>
  <c r="K35" i="1"/>
  <c r="K36" i="1" s="1"/>
  <c r="K37" i="1" s="1"/>
  <c r="K38" i="1" s="1"/>
  <c r="K39" i="1" s="1"/>
  <c r="O32" i="1"/>
  <c r="O31" i="1"/>
  <c r="O30" i="1"/>
  <c r="O29" i="1"/>
  <c r="O28" i="1"/>
  <c r="K28" i="1"/>
  <c r="K29" i="1" s="1"/>
  <c r="K30" i="1" s="1"/>
  <c r="K31" i="1" s="1"/>
  <c r="K32" i="1" s="1"/>
  <c r="O27" i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E42" i="1"/>
  <c r="F42" i="1"/>
  <c r="D42" i="1"/>
  <c r="D35" i="1"/>
  <c r="E35" i="1"/>
  <c r="F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E34" i="1"/>
  <c r="F34" i="1"/>
  <c r="D34" i="1"/>
  <c r="C35" i="1"/>
  <c r="C36" i="1" s="1"/>
  <c r="C37" i="1" s="1"/>
  <c r="C38" i="1" s="1"/>
  <c r="C39" i="1" s="1"/>
  <c r="C40" i="1" s="1"/>
  <c r="G28" i="1"/>
  <c r="G29" i="1"/>
  <c r="G30" i="1"/>
  <c r="H30" i="1" s="1"/>
  <c r="G31" i="1"/>
  <c r="G32" i="1"/>
  <c r="H32" i="1" s="1"/>
  <c r="G33" i="1"/>
  <c r="G27" i="1"/>
  <c r="D41" i="1"/>
  <c r="E41" i="1"/>
  <c r="F41" i="1"/>
  <c r="D28" i="1"/>
  <c r="E28" i="1"/>
  <c r="F28" i="1"/>
  <c r="D29" i="1"/>
  <c r="E29" i="1"/>
  <c r="F29" i="1"/>
  <c r="D30" i="1"/>
  <c r="E30" i="1"/>
  <c r="F30" i="1"/>
  <c r="D31" i="1"/>
  <c r="E31" i="1"/>
  <c r="D32" i="1"/>
  <c r="E32" i="1"/>
  <c r="F32" i="1"/>
  <c r="D33" i="1"/>
  <c r="E33" i="1"/>
  <c r="F33" i="1"/>
  <c r="E27" i="1"/>
  <c r="F27" i="1"/>
  <c r="D27" i="1"/>
  <c r="C29" i="1"/>
  <c r="C30" i="1" s="1"/>
  <c r="C31" i="1" s="1"/>
  <c r="C32" i="1" s="1"/>
  <c r="C33" i="1" s="1"/>
  <c r="C28" i="1"/>
  <c r="P35" i="1" l="1"/>
  <c r="P28" i="1"/>
  <c r="P30" i="1"/>
  <c r="P32" i="1"/>
  <c r="P36" i="1"/>
  <c r="P38" i="1"/>
  <c r="P41" i="1"/>
  <c r="P27" i="1"/>
  <c r="P29" i="1"/>
  <c r="P31" i="1"/>
  <c r="P34" i="1"/>
  <c r="P37" i="1"/>
  <c r="H28" i="1"/>
  <c r="H33" i="1"/>
  <c r="H31" i="1"/>
  <c r="H29" i="1"/>
  <c r="H27" i="1"/>
  <c r="H41" i="1"/>
</calcChain>
</file>

<file path=xl/sharedStrings.xml><?xml version="1.0" encoding="utf-8"?>
<sst xmlns="http://schemas.openxmlformats.org/spreadsheetml/2006/main" count="46" uniqueCount="37">
  <si>
    <t>User: USER</t>
  </si>
  <si>
    <t>Path: C:\Program Files (x86)\BMG\NEPHELOgalaxy\User\Data\</t>
  </si>
  <si>
    <t>Test ID: 1098</t>
  </si>
  <si>
    <t>Test Name: SOLUBILITY TEST</t>
  </si>
  <si>
    <t>Date: 6/18/2015</t>
  </si>
  <si>
    <t>Time: 12:58:03 PM</t>
  </si>
  <si>
    <t>ID1: MDV3100_BF00167200</t>
  </si>
  <si>
    <t>ID2: PBS_100uM_1/2log</t>
  </si>
  <si>
    <t>ID3: 2% &amp; 0.5% DMSO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</si>
  <si>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</si>
  <si>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</si>
  <si>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</si>
  <si>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</si>
  <si>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</si>
  <si>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</si>
  <si>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</si>
  <si>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</si>
  <si>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</si>
  <si>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</si>
  <si>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Conc.(M)</t>
  </si>
  <si>
    <t>n1</t>
  </si>
  <si>
    <t>n3</t>
  </si>
  <si>
    <t>n2</t>
  </si>
  <si>
    <t>Avg</t>
  </si>
  <si>
    <t>VC(2%DMSO)</t>
  </si>
  <si>
    <t>Fold</t>
  </si>
  <si>
    <t>MDV3100</t>
  </si>
  <si>
    <t>CPD</t>
  </si>
  <si>
    <t>BF00167200</t>
  </si>
  <si>
    <t>***</t>
  </si>
  <si>
    <t>2% DMSO (working conc.)</t>
  </si>
  <si>
    <t>0.5% DMSO (FAC)</t>
  </si>
  <si>
    <t>VC(0.5%DMSO)</t>
  </si>
  <si>
    <t>Buffer ctrl</t>
  </si>
  <si>
    <t>Insoluble conc.</t>
  </si>
  <si>
    <t>PBS</t>
  </si>
  <si>
    <t>Buffer: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</si>
</sst>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9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1" fontId="0" fillId="0" borderId="1" xfId="0" applyNumberFormat="1" applyBorder="1" applyAlignment="1">
      <alignment horizontal="center"/>
    </xf>
    <xf numFmtId="11" fontId="0" fillId="0" borderId="8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1" fontId="0" fillId="0" borderId="4" xfId="0" applyNumberFormat="1" applyBorder="1" applyAlignment="1">
      <alignment horizontal="center" vertical="center" wrapText="1"/>
    </xf>
    <xf numFmtId="11" fontId="0" fillId="0" borderId="15" xfId="0" applyNumberFormat="1" applyBorder="1" applyAlignment="1">
      <alignment horizontal="center" vertical="center" wrapText="1"/>
    </xf>
    <xf numFmtId="11" fontId="0" fillId="0" borderId="2" xfId="0" applyNumberFormat="1" applyBorder="1" applyAlignment="1">
      <alignment horizontal="center" vertical="center"/>
    </xf>
    <xf numFmtId="11" fontId="0" fillId="0" borderId="8" xfId="0" applyNumberFormat="1" applyBorder="1" applyAlignment="1">
      <alignment horizontal="center" vertical="center"/>
    </xf>
    <xf numFmtId="11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1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4" fontId="0" fillId="0" borderId="14" xfId="0" applyNumberFormat="1" applyFill="1" applyBorder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6"/>
  <sheetViews>
    <sheetView tabSelected="1" topLeftCell="A22" zoomScaleNormal="100" workbookViewId="0">
      <selection activeCell="G44" sqref="G44"/>
    </sheetView>
  </sheetViews>
  <sheetFormatPr defaultRowHeight="15" x14ac:dyDescent="0.25"/>
  <cols>
    <col min="1" max="1" width="4.28515625" customWidth="1"/>
    <col min="2" max="2" width="13.140625" customWidth="1"/>
    <col min="10" max="10" width="14.140625" customWidth="1"/>
  </cols>
  <sheetData>
    <row r="3" spans="1:13" x14ac:dyDescent="0.25">
      <c r="A3" s="1" t="s">
        <v>0</v>
      </c>
      <c r="D3" s="1" t="s">
        <v>1</v>
      </c>
      <c r="K3" s="1" t="s">
        <v>2</v>
      </c>
    </row>
    <row r="4" spans="1:13" x14ac:dyDescent="0.25">
      <c r="A4" s="1" t="s">
        <v>3</v>
      </c>
      <c r="I4" s="1" t="s">
        <v>4</v>
      </c>
      <c r="K4" s="1" t="s">
        <v>5</v>
      </c>
    </row>
    <row r="5" spans="1:13" x14ac:dyDescent="0.25">
      <c r="A5" s="1" t="s">
        <v>6</v>
      </c>
    </row>
    <row r="6" spans="1:13" x14ac:dyDescent="0.25">
      <c r="A6" s="1" t="s">
        <v>7</v>
      </c>
    </row>
    <row r="7" spans="1:13" x14ac:dyDescent="0.25">
      <c r="A7" s="1" t="s">
        <v>8</v>
      </c>
    </row>
    <row r="8" spans="1:13" x14ac:dyDescent="0.25">
      <c r="A8" s="1" t="s">
        <v>9</v>
      </c>
    </row>
    <row r="12" spans="1:13" x14ac:dyDescent="0.25">
      <c r="B12" t="s">
        <v>10</v>
      </c>
    </row>
    <row r="13" spans="1:13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 x14ac:dyDescent="0.25">
      <c r="A14" s="2" t="s">
        <v>11</v>
      </c>
      <c r="B14" s="5">
        <v>40859</v>
      </c>
      <c r="C14" s="6">
        <v>49985</v>
      </c>
      <c r="D14" s="6">
        <v>35729</v>
      </c>
      <c r="E14" s="6">
        <v>22817</v>
      </c>
      <c r="F14" s="6">
        <v>22852</v>
      </c>
      <c r="G14" s="6">
        <v>28466</v>
      </c>
      <c r="H14" s="6">
        <v>970</v>
      </c>
      <c r="I14" s="6">
        <v>1208</v>
      </c>
      <c r="J14" s="6">
        <v>1131</v>
      </c>
      <c r="K14" s="6">
        <v>4184</v>
      </c>
      <c r="L14" s="6">
        <v>4920</v>
      </c>
      <c r="M14" s="7">
        <v>3486</v>
      </c>
    </row>
    <row r="15" spans="1:13" x14ac:dyDescent="0.25">
      <c r="A15" s="2" t="s">
        <v>12</v>
      </c>
      <c r="B15" s="8">
        <v>8118</v>
      </c>
      <c r="C15" s="9">
        <v>4022</v>
      </c>
      <c r="D15" s="9">
        <v>2440</v>
      </c>
      <c r="E15" s="9">
        <v>5707</v>
      </c>
      <c r="F15" s="9">
        <v>1716</v>
      </c>
      <c r="G15" s="9">
        <v>3580</v>
      </c>
      <c r="H15" s="9">
        <v>660</v>
      </c>
      <c r="I15" s="9">
        <v>600</v>
      </c>
      <c r="J15" s="9">
        <v>676</v>
      </c>
      <c r="K15" s="9">
        <v>1237</v>
      </c>
      <c r="L15" s="9">
        <v>1271</v>
      </c>
      <c r="M15" s="10">
        <v>606</v>
      </c>
    </row>
    <row r="16" spans="1:13" x14ac:dyDescent="0.25">
      <c r="A16" s="2" t="s">
        <v>13</v>
      </c>
      <c r="B16" s="8">
        <v>846</v>
      </c>
      <c r="C16" s="9">
        <v>962</v>
      </c>
      <c r="D16" s="9">
        <v>669</v>
      </c>
      <c r="E16" s="9">
        <v>495</v>
      </c>
      <c r="F16" s="9">
        <v>508</v>
      </c>
      <c r="G16" s="9">
        <v>557</v>
      </c>
      <c r="H16" s="9">
        <v>484</v>
      </c>
      <c r="I16" s="9">
        <v>602</v>
      </c>
      <c r="J16" s="9">
        <v>510</v>
      </c>
      <c r="K16" s="9">
        <v>412</v>
      </c>
      <c r="L16" s="9">
        <v>500</v>
      </c>
      <c r="M16" s="10">
        <v>423</v>
      </c>
    </row>
    <row r="17" spans="1:16" x14ac:dyDescent="0.25">
      <c r="A17" s="2" t="s">
        <v>14</v>
      </c>
      <c r="B17" s="8">
        <v>754</v>
      </c>
      <c r="C17" s="9">
        <v>620</v>
      </c>
      <c r="D17" s="9">
        <v>580</v>
      </c>
      <c r="E17" s="9">
        <v>523</v>
      </c>
      <c r="F17" s="9">
        <v>455</v>
      </c>
      <c r="G17" s="9">
        <v>1270</v>
      </c>
      <c r="H17" s="9">
        <v>1232</v>
      </c>
      <c r="I17" s="9">
        <v>1136</v>
      </c>
      <c r="J17" s="9">
        <v>814</v>
      </c>
      <c r="K17" s="9">
        <v>404</v>
      </c>
      <c r="L17" s="9">
        <v>444</v>
      </c>
      <c r="M17" s="10">
        <v>637</v>
      </c>
    </row>
    <row r="18" spans="1:16" x14ac:dyDescent="0.25">
      <c r="A18" s="2" t="s">
        <v>15</v>
      </c>
      <c r="B18" s="8">
        <v>608</v>
      </c>
      <c r="C18" s="9">
        <v>620</v>
      </c>
      <c r="D18" s="9">
        <v>4217</v>
      </c>
      <c r="E18" s="9">
        <v>828</v>
      </c>
      <c r="F18" s="9">
        <v>630</v>
      </c>
      <c r="G18" s="9">
        <v>555</v>
      </c>
      <c r="H18" s="9">
        <v>508</v>
      </c>
      <c r="I18" s="9">
        <v>1007</v>
      </c>
      <c r="J18" s="9">
        <v>636</v>
      </c>
      <c r="K18" s="9">
        <v>776</v>
      </c>
      <c r="L18" s="9">
        <v>512</v>
      </c>
      <c r="M18" s="10">
        <v>823</v>
      </c>
    </row>
    <row r="19" spans="1:16" x14ac:dyDescent="0.25">
      <c r="A19" s="2" t="s">
        <v>16</v>
      </c>
      <c r="B19" s="8">
        <v>1046</v>
      </c>
      <c r="C19" s="9">
        <v>482</v>
      </c>
      <c r="D19" s="9">
        <v>950</v>
      </c>
      <c r="E19" s="9">
        <v>534</v>
      </c>
      <c r="F19" s="9">
        <v>483</v>
      </c>
      <c r="G19" s="9">
        <v>529</v>
      </c>
      <c r="H19" s="9">
        <v>554</v>
      </c>
      <c r="I19" s="9">
        <v>513</v>
      </c>
      <c r="J19" s="9">
        <v>480</v>
      </c>
      <c r="K19" s="9">
        <v>846</v>
      </c>
      <c r="L19" s="9">
        <v>471</v>
      </c>
      <c r="M19" s="10">
        <v>395</v>
      </c>
    </row>
    <row r="20" spans="1:16" x14ac:dyDescent="0.25">
      <c r="A20" s="2" t="s">
        <v>17</v>
      </c>
      <c r="B20" s="8">
        <v>540</v>
      </c>
      <c r="C20" s="9">
        <v>1105</v>
      </c>
      <c r="D20" s="9">
        <v>815</v>
      </c>
      <c r="E20" s="9">
        <v>469</v>
      </c>
      <c r="F20" s="9">
        <v>1125</v>
      </c>
      <c r="G20" s="9">
        <v>1197</v>
      </c>
      <c r="H20" s="9">
        <v>988</v>
      </c>
      <c r="I20" s="9">
        <v>926</v>
      </c>
      <c r="J20" s="9">
        <v>486</v>
      </c>
      <c r="K20" s="9">
        <v>812</v>
      </c>
      <c r="L20" s="9">
        <v>961</v>
      </c>
      <c r="M20" s="10">
        <v>409</v>
      </c>
    </row>
    <row r="21" spans="1:16" x14ac:dyDescent="0.25">
      <c r="A21" s="2" t="s">
        <v>18</v>
      </c>
      <c r="B21" s="11">
        <v>371</v>
      </c>
      <c r="C21" s="12">
        <v>939</v>
      </c>
      <c r="D21" s="12">
        <v>533</v>
      </c>
      <c r="E21" s="12">
        <v>283</v>
      </c>
      <c r="F21" s="12">
        <v>334</v>
      </c>
      <c r="G21" s="12">
        <v>584</v>
      </c>
      <c r="H21" s="12">
        <v>396</v>
      </c>
      <c r="I21" s="12">
        <v>465</v>
      </c>
      <c r="J21" s="12">
        <v>949</v>
      </c>
      <c r="K21" s="12">
        <v>318</v>
      </c>
      <c r="L21" s="12">
        <v>392</v>
      </c>
      <c r="M21" s="13">
        <v>441</v>
      </c>
    </row>
    <row r="25" spans="1:16" x14ac:dyDescent="0.25">
      <c r="C25" s="37" t="s">
        <v>30</v>
      </c>
      <c r="D25" s="38"/>
      <c r="E25" s="38"/>
      <c r="F25" s="38"/>
      <c r="G25" s="38"/>
      <c r="H25" s="39"/>
      <c r="K25" s="37" t="s">
        <v>31</v>
      </c>
      <c r="L25" s="38"/>
      <c r="M25" s="38"/>
      <c r="N25" s="38"/>
      <c r="O25" s="38"/>
      <c r="P25" s="39"/>
    </row>
    <row r="26" spans="1:16" x14ac:dyDescent="0.25">
      <c r="B26" s="20" t="s">
        <v>27</v>
      </c>
      <c r="C26" s="20" t="s">
        <v>19</v>
      </c>
      <c r="D26" s="20" t="s">
        <v>20</v>
      </c>
      <c r="E26" s="21" t="s">
        <v>22</v>
      </c>
      <c r="F26" s="22" t="s">
        <v>21</v>
      </c>
      <c r="G26" s="21" t="s">
        <v>23</v>
      </c>
      <c r="H26" s="29" t="s">
        <v>25</v>
      </c>
      <c r="J26" s="20" t="s">
        <v>27</v>
      </c>
      <c r="K26" s="20" t="s">
        <v>19</v>
      </c>
      <c r="L26" s="20" t="s">
        <v>20</v>
      </c>
      <c r="M26" s="21" t="s">
        <v>22</v>
      </c>
      <c r="N26" s="22" t="s">
        <v>21</v>
      </c>
      <c r="O26" s="21" t="s">
        <v>23</v>
      </c>
      <c r="P26" s="29" t="s">
        <v>25</v>
      </c>
    </row>
    <row r="27" spans="1:16" x14ac:dyDescent="0.25">
      <c r="B27" s="40" t="s">
        <v>26</v>
      </c>
      <c r="C27" s="47">
        <v>4.0000000000000002E-4</v>
      </c>
      <c r="D27" s="48">
        <f t="shared" ref="D27:F30" si="0">B14</f>
        <v>40859</v>
      </c>
      <c r="E27" s="49">
        <f t="shared" si="0"/>
        <v>49985</v>
      </c>
      <c r="F27" s="50">
        <f t="shared" si="0"/>
        <v>35729</v>
      </c>
      <c r="G27" s="51">
        <f t="shared" ref="G27:G33" si="1">AVERAGE(D27:F27)</f>
        <v>42191</v>
      </c>
      <c r="H27" s="52">
        <f t="shared" ref="H27:H33" si="2">G27/$G$41</f>
        <v>83.162286465177402</v>
      </c>
      <c r="J27" s="40" t="s">
        <v>26</v>
      </c>
      <c r="K27" s="47">
        <v>1E-4</v>
      </c>
      <c r="L27" s="48">
        <f>H14</f>
        <v>970</v>
      </c>
      <c r="M27" s="49">
        <f t="shared" ref="M27:N27" si="3">I14</f>
        <v>1208</v>
      </c>
      <c r="N27" s="50">
        <f t="shared" si="3"/>
        <v>1131</v>
      </c>
      <c r="O27" s="51">
        <f t="shared" ref="O27:O32" si="4">AVERAGE(L27:N27)</f>
        <v>1103</v>
      </c>
      <c r="P27" s="52">
        <f>O27/$O$41</f>
        <v>1.4443474465298998</v>
      </c>
    </row>
    <row r="28" spans="1:16" x14ac:dyDescent="0.25">
      <c r="B28" s="41"/>
      <c r="C28" s="53">
        <f t="shared" ref="C28:C33" si="5">C27/3.16</f>
        <v>1.2658227848101267E-4</v>
      </c>
      <c r="D28" s="54">
        <f t="shared" si="0"/>
        <v>8118</v>
      </c>
      <c r="E28" s="55">
        <f t="shared" si="0"/>
        <v>4022</v>
      </c>
      <c r="F28" s="56">
        <f t="shared" si="0"/>
        <v>2440</v>
      </c>
      <c r="G28" s="57">
        <f t="shared" si="1"/>
        <v>4860</v>
      </c>
      <c r="H28" s="58">
        <f t="shared" si="2"/>
        <v>9.5795006570302235</v>
      </c>
      <c r="J28" s="41"/>
      <c r="K28" s="34">
        <f>K27/3.16</f>
        <v>3.1645569620253167E-5</v>
      </c>
      <c r="L28" s="26">
        <f t="shared" ref="L28:N28" si="6">H15</f>
        <v>660</v>
      </c>
      <c r="M28" s="16">
        <f t="shared" si="6"/>
        <v>600</v>
      </c>
      <c r="N28" s="27">
        <f t="shared" si="6"/>
        <v>676</v>
      </c>
      <c r="O28" s="17">
        <f t="shared" si="4"/>
        <v>645.33333333333337</v>
      </c>
      <c r="P28" s="31">
        <f t="shared" ref="P28:P41" si="7">O28/$O$41</f>
        <v>0.84504583151462254</v>
      </c>
    </row>
    <row r="29" spans="1:16" x14ac:dyDescent="0.25">
      <c r="B29" s="41"/>
      <c r="C29" s="34">
        <f t="shared" si="5"/>
        <v>4.00576830636116E-5</v>
      </c>
      <c r="D29" s="26">
        <f t="shared" si="0"/>
        <v>846</v>
      </c>
      <c r="E29" s="16">
        <f t="shared" si="0"/>
        <v>962</v>
      </c>
      <c r="F29" s="27">
        <f t="shared" si="0"/>
        <v>669</v>
      </c>
      <c r="G29" s="17">
        <f t="shared" si="1"/>
        <v>825.66666666666663</v>
      </c>
      <c r="H29" s="31">
        <f t="shared" si="2"/>
        <v>1.6274638633377134</v>
      </c>
      <c r="J29" s="41"/>
      <c r="K29" s="34">
        <f>K28/3.16</f>
        <v>1.00144207659029E-5</v>
      </c>
      <c r="L29" s="26">
        <f t="shared" ref="L29:N29" si="8">H16</f>
        <v>484</v>
      </c>
      <c r="M29" s="16">
        <f t="shared" si="8"/>
        <v>602</v>
      </c>
      <c r="N29" s="27">
        <f t="shared" si="8"/>
        <v>510</v>
      </c>
      <c r="O29" s="17">
        <f t="shared" si="4"/>
        <v>532</v>
      </c>
      <c r="P29" s="31">
        <f t="shared" si="7"/>
        <v>0.69663902226102137</v>
      </c>
    </row>
    <row r="30" spans="1:16" x14ac:dyDescent="0.25">
      <c r="B30" s="41"/>
      <c r="C30" s="34">
        <f t="shared" si="5"/>
        <v>1.2676481982155569E-5</v>
      </c>
      <c r="D30" s="26">
        <f t="shared" si="0"/>
        <v>754</v>
      </c>
      <c r="E30" s="16">
        <f t="shared" si="0"/>
        <v>620</v>
      </c>
      <c r="F30" s="27">
        <f t="shared" si="0"/>
        <v>580</v>
      </c>
      <c r="G30" s="17">
        <f t="shared" si="1"/>
        <v>651.33333333333337</v>
      </c>
      <c r="H30" s="31">
        <f t="shared" si="2"/>
        <v>1.2838370565045993</v>
      </c>
      <c r="J30" s="41"/>
      <c r="K30" s="34">
        <f>K29/3.16</f>
        <v>3.1691204955388923E-6</v>
      </c>
      <c r="L30" s="26">
        <f t="shared" ref="L30:N30" si="9">H17</f>
        <v>1232</v>
      </c>
      <c r="M30" s="16">
        <f t="shared" si="9"/>
        <v>1136</v>
      </c>
      <c r="N30" s="27">
        <f t="shared" si="9"/>
        <v>814</v>
      </c>
      <c r="O30" s="17">
        <f t="shared" si="4"/>
        <v>1060.6666666666667</v>
      </c>
      <c r="P30" s="31">
        <f t="shared" si="7"/>
        <v>1.3889131383675253</v>
      </c>
    </row>
    <row r="31" spans="1:16" x14ac:dyDescent="0.25">
      <c r="B31" s="41"/>
      <c r="C31" s="34">
        <f t="shared" si="5"/>
        <v>4.0115449310618885E-6</v>
      </c>
      <c r="D31" s="26">
        <f t="shared" ref="D31:E33" si="10">B18</f>
        <v>608</v>
      </c>
      <c r="E31" s="16">
        <f t="shared" si="10"/>
        <v>620</v>
      </c>
      <c r="F31" s="27" t="s">
        <v>29</v>
      </c>
      <c r="G31" s="17">
        <f t="shared" si="1"/>
        <v>614</v>
      </c>
      <c r="H31" s="31">
        <f t="shared" si="2"/>
        <v>1.2102496714848883</v>
      </c>
      <c r="J31" s="41"/>
      <c r="K31" s="34">
        <f>K30/3.16</f>
        <v>1.0028862327654721E-6</v>
      </c>
      <c r="L31" s="26">
        <f t="shared" ref="L31:N31" si="11">H18</f>
        <v>508</v>
      </c>
      <c r="M31" s="16">
        <f t="shared" si="11"/>
        <v>1007</v>
      </c>
      <c r="N31" s="27">
        <f t="shared" si="11"/>
        <v>636</v>
      </c>
      <c r="O31" s="17">
        <f t="shared" si="4"/>
        <v>717</v>
      </c>
      <c r="P31" s="31">
        <f t="shared" si="7"/>
        <v>0.93889131383675251</v>
      </c>
    </row>
    <row r="32" spans="1:16" x14ac:dyDescent="0.25">
      <c r="B32" s="41"/>
      <c r="C32" s="34">
        <f t="shared" si="5"/>
        <v>1.2694762440069267E-6</v>
      </c>
      <c r="D32" s="26">
        <f t="shared" si="10"/>
        <v>1046</v>
      </c>
      <c r="E32" s="16">
        <f t="shared" si="10"/>
        <v>482</v>
      </c>
      <c r="F32" s="27">
        <f>D19</f>
        <v>950</v>
      </c>
      <c r="G32" s="17">
        <f t="shared" si="1"/>
        <v>826</v>
      </c>
      <c r="H32" s="31">
        <f t="shared" si="2"/>
        <v>1.6281208935611038</v>
      </c>
      <c r="J32" s="41"/>
      <c r="K32" s="34">
        <f>K31/3.16</f>
        <v>3.1736906100173168E-7</v>
      </c>
      <c r="L32" s="26">
        <f t="shared" ref="L32:N32" si="12">H19</f>
        <v>554</v>
      </c>
      <c r="M32" s="16">
        <f t="shared" si="12"/>
        <v>513</v>
      </c>
      <c r="N32" s="27">
        <f t="shared" si="12"/>
        <v>480</v>
      </c>
      <c r="O32" s="17">
        <f t="shared" si="4"/>
        <v>515.66666666666663</v>
      </c>
      <c r="P32" s="31">
        <f t="shared" si="7"/>
        <v>0.67525098210388479</v>
      </c>
    </row>
    <row r="33" spans="2:16" x14ac:dyDescent="0.25">
      <c r="B33" s="42"/>
      <c r="C33" s="35">
        <f t="shared" si="5"/>
        <v>4.0173298860978693E-7</v>
      </c>
      <c r="D33" s="28">
        <f t="shared" si="10"/>
        <v>540</v>
      </c>
      <c r="E33" s="18">
        <f t="shared" si="10"/>
        <v>1105</v>
      </c>
      <c r="F33" s="23">
        <f>D20</f>
        <v>815</v>
      </c>
      <c r="G33" s="19">
        <f t="shared" si="1"/>
        <v>820</v>
      </c>
      <c r="H33" s="32">
        <f t="shared" si="2"/>
        <v>1.616294349540079</v>
      </c>
      <c r="J33" s="42"/>
      <c r="K33" s="35"/>
      <c r="L33" s="28"/>
      <c r="M33" s="18"/>
      <c r="N33" s="23"/>
      <c r="O33" s="19"/>
      <c r="P33" s="32"/>
    </row>
    <row r="34" spans="2:16" x14ac:dyDescent="0.25">
      <c r="B34" s="40" t="s">
        <v>28</v>
      </c>
      <c r="C34" s="47">
        <v>4.0000000000000002E-4</v>
      </c>
      <c r="D34" s="48">
        <f>E14</f>
        <v>22817</v>
      </c>
      <c r="E34" s="49">
        <f t="shared" ref="E34:F34" si="13">F14</f>
        <v>22852</v>
      </c>
      <c r="F34" s="50">
        <f t="shared" si="13"/>
        <v>28466</v>
      </c>
      <c r="G34" s="51">
        <f t="shared" ref="G34:G40" si="14">AVERAGE(D34:F34)</f>
        <v>24711.666666666668</v>
      </c>
      <c r="H34" s="52">
        <f t="shared" ref="H34:H40" si="15">G34/$G$41</f>
        <v>48.708935611038115</v>
      </c>
      <c r="J34" s="40" t="s">
        <v>28</v>
      </c>
      <c r="K34" s="47">
        <v>1E-4</v>
      </c>
      <c r="L34" s="48">
        <f>K14</f>
        <v>4184</v>
      </c>
      <c r="M34" s="49">
        <f t="shared" ref="M34:N34" si="16">L14</f>
        <v>4920</v>
      </c>
      <c r="N34" s="50">
        <f t="shared" si="16"/>
        <v>3486</v>
      </c>
      <c r="O34" s="51">
        <f t="shared" ref="O34:O39" si="17">AVERAGE(L34:N34)</f>
        <v>4196.666666666667</v>
      </c>
      <c r="P34" s="52">
        <f t="shared" si="7"/>
        <v>5.495416848537757</v>
      </c>
    </row>
    <row r="35" spans="2:16" x14ac:dyDescent="0.25">
      <c r="B35" s="41"/>
      <c r="C35" s="53">
        <f t="shared" ref="C35:C40" si="18">C34/3.16</f>
        <v>1.2658227848101267E-4</v>
      </c>
      <c r="D35" s="54">
        <f t="shared" ref="D35:F35" si="19">E15</f>
        <v>5707</v>
      </c>
      <c r="E35" s="55">
        <f t="shared" si="19"/>
        <v>1716</v>
      </c>
      <c r="F35" s="56">
        <f t="shared" si="19"/>
        <v>3580</v>
      </c>
      <c r="G35" s="57">
        <f t="shared" si="14"/>
        <v>3667.6666666666665</v>
      </c>
      <c r="H35" s="58">
        <f t="shared" si="15"/>
        <v>7.2293035479632062</v>
      </c>
      <c r="J35" s="41"/>
      <c r="K35" s="59">
        <f>K34/3.16</f>
        <v>3.1645569620253167E-5</v>
      </c>
      <c r="L35" s="60">
        <f t="shared" ref="L35:N35" si="20">K15</f>
        <v>1237</v>
      </c>
      <c r="M35" s="61">
        <f t="shared" si="20"/>
        <v>1271</v>
      </c>
      <c r="N35" s="62">
        <f t="shared" si="20"/>
        <v>606</v>
      </c>
      <c r="O35" s="63">
        <f t="shared" si="17"/>
        <v>1038</v>
      </c>
      <c r="P35" s="64">
        <f t="shared" si="7"/>
        <v>1.3592317765168049</v>
      </c>
    </row>
    <row r="36" spans="2:16" x14ac:dyDescent="0.25">
      <c r="B36" s="41"/>
      <c r="C36" s="34">
        <f t="shared" si="18"/>
        <v>4.00576830636116E-5</v>
      </c>
      <c r="D36" s="26">
        <f t="shared" ref="D36:F36" si="21">E16</f>
        <v>495</v>
      </c>
      <c r="E36" s="16">
        <f t="shared" si="21"/>
        <v>508</v>
      </c>
      <c r="F36" s="27">
        <f t="shared" si="21"/>
        <v>557</v>
      </c>
      <c r="G36" s="17">
        <f t="shared" si="14"/>
        <v>520</v>
      </c>
      <c r="H36" s="31">
        <f t="shared" si="15"/>
        <v>1.0249671484888305</v>
      </c>
      <c r="J36" s="41"/>
      <c r="K36" s="34">
        <f>K35/3.16</f>
        <v>1.00144207659029E-5</v>
      </c>
      <c r="L36" s="26">
        <f t="shared" ref="L36:N36" si="22">K16</f>
        <v>412</v>
      </c>
      <c r="M36" s="16">
        <f t="shared" si="22"/>
        <v>500</v>
      </c>
      <c r="N36" s="27">
        <f t="shared" si="22"/>
        <v>423</v>
      </c>
      <c r="O36" s="17">
        <f t="shared" si="17"/>
        <v>445</v>
      </c>
      <c r="P36" s="31">
        <f t="shared" si="7"/>
        <v>0.58271497162811003</v>
      </c>
    </row>
    <row r="37" spans="2:16" x14ac:dyDescent="0.25">
      <c r="B37" s="41"/>
      <c r="C37" s="34">
        <f t="shared" si="18"/>
        <v>1.2676481982155569E-5</v>
      </c>
      <c r="D37" s="26">
        <f t="shared" ref="D37:F37" si="23">E17</f>
        <v>523</v>
      </c>
      <c r="E37" s="16">
        <f t="shared" si="23"/>
        <v>455</v>
      </c>
      <c r="F37" s="27">
        <f t="shared" si="23"/>
        <v>1270</v>
      </c>
      <c r="G37" s="17">
        <f t="shared" si="14"/>
        <v>749.33333333333337</v>
      </c>
      <c r="H37" s="31">
        <f t="shared" si="15"/>
        <v>1.4770039421813406</v>
      </c>
      <c r="J37" s="41"/>
      <c r="K37" s="34">
        <f>K36/3.16</f>
        <v>3.1691204955388923E-6</v>
      </c>
      <c r="L37" s="26">
        <f t="shared" ref="L37:N37" si="24">K17</f>
        <v>404</v>
      </c>
      <c r="M37" s="16">
        <f t="shared" si="24"/>
        <v>444</v>
      </c>
      <c r="N37" s="27">
        <f t="shared" si="24"/>
        <v>637</v>
      </c>
      <c r="O37" s="17">
        <f t="shared" si="17"/>
        <v>495</v>
      </c>
      <c r="P37" s="31">
        <f t="shared" si="7"/>
        <v>0.64818856394587521</v>
      </c>
    </row>
    <row r="38" spans="2:16" x14ac:dyDescent="0.25">
      <c r="B38" s="41"/>
      <c r="C38" s="34">
        <f t="shared" si="18"/>
        <v>4.0115449310618885E-6</v>
      </c>
      <c r="D38" s="26">
        <f t="shared" ref="D38:F38" si="25">E18</f>
        <v>828</v>
      </c>
      <c r="E38" s="16">
        <f t="shared" si="25"/>
        <v>630</v>
      </c>
      <c r="F38" s="27">
        <f t="shared" si="25"/>
        <v>555</v>
      </c>
      <c r="G38" s="17">
        <f t="shared" si="14"/>
        <v>671</v>
      </c>
      <c r="H38" s="31">
        <f t="shared" si="15"/>
        <v>1.3226018396846255</v>
      </c>
      <c r="J38" s="41"/>
      <c r="K38" s="34">
        <f>K37/3.16</f>
        <v>1.0028862327654721E-6</v>
      </c>
      <c r="L38" s="26">
        <f t="shared" ref="L38:N38" si="26">K18</f>
        <v>776</v>
      </c>
      <c r="M38" s="16">
        <f t="shared" si="26"/>
        <v>512</v>
      </c>
      <c r="N38" s="27">
        <f t="shared" si="26"/>
        <v>823</v>
      </c>
      <c r="O38" s="17">
        <f t="shared" si="17"/>
        <v>703.66666666666663</v>
      </c>
      <c r="P38" s="31">
        <f t="shared" si="7"/>
        <v>0.92143168921868179</v>
      </c>
    </row>
    <row r="39" spans="2:16" x14ac:dyDescent="0.25">
      <c r="B39" s="41"/>
      <c r="C39" s="34">
        <f t="shared" si="18"/>
        <v>1.2694762440069267E-6</v>
      </c>
      <c r="D39" s="26">
        <f t="shared" ref="D39:F39" si="27">E19</f>
        <v>534</v>
      </c>
      <c r="E39" s="16">
        <f t="shared" si="27"/>
        <v>483</v>
      </c>
      <c r="F39" s="27">
        <f t="shared" si="27"/>
        <v>529</v>
      </c>
      <c r="G39" s="17">
        <f t="shared" si="14"/>
        <v>515.33333333333337</v>
      </c>
      <c r="H39" s="31">
        <f t="shared" si="15"/>
        <v>1.0157687253613668</v>
      </c>
      <c r="J39" s="41"/>
      <c r="K39" s="34">
        <f>K38/3.16</f>
        <v>3.1736906100173168E-7</v>
      </c>
      <c r="L39" s="26">
        <f t="shared" ref="L39:N39" si="28">K19</f>
        <v>846</v>
      </c>
      <c r="M39" s="16">
        <f t="shared" si="28"/>
        <v>471</v>
      </c>
      <c r="N39" s="27">
        <f t="shared" si="28"/>
        <v>395</v>
      </c>
      <c r="O39" s="17">
        <f t="shared" si="17"/>
        <v>570.66666666666663</v>
      </c>
      <c r="P39" s="31">
        <f t="shared" si="7"/>
        <v>0.74727193365342648</v>
      </c>
    </row>
    <row r="40" spans="2:16" x14ac:dyDescent="0.25">
      <c r="B40" s="42"/>
      <c r="C40" s="35">
        <f t="shared" si="18"/>
        <v>4.0173298860978693E-7</v>
      </c>
      <c r="D40" s="28">
        <f t="shared" ref="D40:F40" si="29">E20</f>
        <v>469</v>
      </c>
      <c r="E40" s="18">
        <f t="shared" si="29"/>
        <v>1125</v>
      </c>
      <c r="F40" s="23">
        <f t="shared" si="29"/>
        <v>1197</v>
      </c>
      <c r="G40" s="19">
        <f t="shared" si="14"/>
        <v>930.33333333333337</v>
      </c>
      <c r="H40" s="32">
        <f t="shared" si="15"/>
        <v>1.8337713534822604</v>
      </c>
      <c r="J40" s="42"/>
      <c r="K40" s="35"/>
      <c r="L40" s="28"/>
      <c r="M40" s="18"/>
      <c r="N40" s="23"/>
      <c r="O40" s="19"/>
      <c r="P40" s="32"/>
    </row>
    <row r="41" spans="2:16" x14ac:dyDescent="0.25">
      <c r="B41" s="45" t="s">
        <v>24</v>
      </c>
      <c r="C41" s="3"/>
      <c r="D41" s="24">
        <f>B21</f>
        <v>371</v>
      </c>
      <c r="E41" s="14">
        <f>C21</f>
        <v>939</v>
      </c>
      <c r="F41" s="25">
        <f>D21</f>
        <v>533</v>
      </c>
      <c r="G41" s="15">
        <f>AVERAGE(D41:F42)</f>
        <v>507.33333333333331</v>
      </c>
      <c r="H41" s="30">
        <f>G41/$G$41</f>
        <v>1</v>
      </c>
      <c r="J41" s="43" t="s">
        <v>32</v>
      </c>
      <c r="K41" s="3"/>
      <c r="L41" s="24">
        <f>H20</f>
        <v>988</v>
      </c>
      <c r="M41" s="14">
        <f t="shared" ref="M41:N41" si="30">I20</f>
        <v>926</v>
      </c>
      <c r="N41" s="25">
        <f t="shared" si="30"/>
        <v>486</v>
      </c>
      <c r="O41" s="15">
        <f>AVERAGE(L41:N42)</f>
        <v>763.66666666666663</v>
      </c>
      <c r="P41" s="30">
        <f t="shared" si="7"/>
        <v>1</v>
      </c>
    </row>
    <row r="42" spans="2:16" x14ac:dyDescent="0.25">
      <c r="B42" s="46"/>
      <c r="C42" s="4"/>
      <c r="D42" s="28">
        <f>E21</f>
        <v>283</v>
      </c>
      <c r="E42" s="18">
        <f>F21</f>
        <v>334</v>
      </c>
      <c r="F42" s="23">
        <f>G21</f>
        <v>584</v>
      </c>
      <c r="G42" s="18"/>
      <c r="H42" s="33"/>
      <c r="J42" s="44"/>
      <c r="K42" s="4"/>
      <c r="L42" s="28">
        <f>K20</f>
        <v>812</v>
      </c>
      <c r="M42" s="18">
        <f t="shared" ref="M42:N42" si="31">L20</f>
        <v>961</v>
      </c>
      <c r="N42" s="23">
        <f t="shared" si="31"/>
        <v>409</v>
      </c>
      <c r="O42" s="18"/>
      <c r="P42" s="33"/>
    </row>
    <row r="43" spans="2:16" x14ac:dyDescent="0.25">
      <c r="J43" s="43" t="s">
        <v>33</v>
      </c>
      <c r="K43" s="3"/>
      <c r="L43" s="24">
        <f>H21</f>
        <v>396</v>
      </c>
      <c r="M43" s="14">
        <f t="shared" ref="M43:N43" si="32">I21</f>
        <v>465</v>
      </c>
      <c r="N43" s="25">
        <f t="shared" si="32"/>
        <v>949</v>
      </c>
      <c r="O43" s="15">
        <f>AVERAGE(L43:N44)</f>
        <v>493.5</v>
      </c>
      <c r="P43" s="36"/>
    </row>
    <row r="44" spans="2:16" x14ac:dyDescent="0.25">
      <c r="J44" s="44"/>
      <c r="K44" s="4"/>
      <c r="L44" s="28">
        <f>K21</f>
        <v>318</v>
      </c>
      <c r="M44" s="18">
        <f>L21</f>
        <v>392</v>
      </c>
      <c r="N44" s="23">
        <f>M21</f>
        <v>441</v>
      </c>
      <c r="O44" s="18"/>
      <c r="P44" s="33"/>
    </row>
    <row r="45" spans="2:16" x14ac:dyDescent="0.25">
      <c r="D45" s="65" t="s">
        <v>34</v>
      </c>
      <c r="E45" s="65"/>
    </row>
    <row r="46" spans="2:16" x14ac:dyDescent="0.25">
      <c r="B46" s="66" t="s">
        <v>36</v>
      </c>
      <c r="C46" s="66" t="s">
        <v>35</v>
      </c>
    </row>
  </sheetData>
  <mergeCells count="9">
    <mergeCell ref="B27:B33"/>
    <mergeCell ref="B34:B40"/>
    <mergeCell ref="B41:B42"/>
    <mergeCell ref="C25:H25"/>
    <mergeCell ref="K25:P25"/>
    <mergeCell ref="J27:J33"/>
    <mergeCell ref="J34:J40"/>
    <mergeCell ref="J41:J42"/>
    <mergeCell ref="J43:J4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 point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Kavita Punia</cp:lastModifiedBy>
  <dcterms:created xsi:type="dcterms:W3CDTF">2015-06-18T07:33:30Z</dcterms:created>
  <dcterms:modified xsi:type="dcterms:W3CDTF">2015-06-18T07:53:58Z</dcterms:modified>
</cp:coreProperties>
</file>