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5" windowWidth="6675" windowHeight="6150" activeTab="2"/>
  </bookViews>
  <sheets>
    <sheet name="0&quot;" sheetId="4" r:id="rId1"/>
    <sheet name="60&quot;" sheetId="5" r:id="rId2"/>
    <sheet name="Ananysis" sheetId="6" r:id="rId3"/>
  </sheets>
  <calcPr calcId="145621"/>
</workbook>
</file>

<file path=xl/calcChain.xml><?xml version="1.0" encoding="utf-8"?>
<calcChain xmlns="http://schemas.openxmlformats.org/spreadsheetml/2006/main">
  <c r="D33" i="6" l="1"/>
  <c r="J33" i="6" s="1"/>
  <c r="F33" i="6"/>
  <c r="L33" i="6" s="1"/>
  <c r="Q15" i="6"/>
  <c r="R15" i="6"/>
  <c r="S15" i="6"/>
  <c r="T15" i="6"/>
  <c r="U15" i="6"/>
  <c r="V15" i="6"/>
  <c r="W15" i="6"/>
  <c r="X15" i="6"/>
  <c r="Y15" i="6"/>
  <c r="Z15" i="6"/>
  <c r="AA15" i="6"/>
  <c r="Q16" i="6"/>
  <c r="R16" i="6"/>
  <c r="S16" i="6"/>
  <c r="T16" i="6"/>
  <c r="U16" i="6"/>
  <c r="V16" i="6"/>
  <c r="W16" i="6"/>
  <c r="X16" i="6"/>
  <c r="Y16" i="6"/>
  <c r="Z16" i="6"/>
  <c r="AA16" i="6"/>
  <c r="Q17" i="6"/>
  <c r="R17" i="6"/>
  <c r="S17" i="6"/>
  <c r="T17" i="6"/>
  <c r="U17" i="6"/>
  <c r="V17" i="6"/>
  <c r="W17" i="6"/>
  <c r="X17" i="6"/>
  <c r="Y17" i="6"/>
  <c r="Z17" i="6"/>
  <c r="AA17" i="6"/>
  <c r="Q18" i="6"/>
  <c r="R18" i="6"/>
  <c r="S18" i="6"/>
  <c r="T18" i="6"/>
  <c r="U18" i="6"/>
  <c r="V18" i="6"/>
  <c r="W18" i="6"/>
  <c r="X18" i="6"/>
  <c r="Y18" i="6"/>
  <c r="Z18" i="6"/>
  <c r="AA18" i="6"/>
  <c r="Q19" i="6"/>
  <c r="R19" i="6"/>
  <c r="S19" i="6"/>
  <c r="T19" i="6"/>
  <c r="U19" i="6"/>
  <c r="V19" i="6"/>
  <c r="W19" i="6"/>
  <c r="X19" i="6"/>
  <c r="Y19" i="6"/>
  <c r="Z19" i="6"/>
  <c r="AA19" i="6"/>
  <c r="Q20" i="6"/>
  <c r="R20" i="6"/>
  <c r="S20" i="6"/>
  <c r="T20" i="6"/>
  <c r="U20" i="6"/>
  <c r="V20" i="6"/>
  <c r="W20" i="6"/>
  <c r="X20" i="6"/>
  <c r="Y20" i="6"/>
  <c r="Z20" i="6"/>
  <c r="AA20" i="6"/>
  <c r="Q21" i="6"/>
  <c r="R21" i="6"/>
  <c r="S21" i="6"/>
  <c r="T21" i="6"/>
  <c r="U21" i="6"/>
  <c r="V21" i="6"/>
  <c r="W21" i="6"/>
  <c r="X21" i="6"/>
  <c r="Y21" i="6"/>
  <c r="Z21" i="6"/>
  <c r="AA21" i="6"/>
  <c r="P16" i="6"/>
  <c r="P17" i="6"/>
  <c r="P18" i="6"/>
  <c r="P19" i="6"/>
  <c r="P20" i="6"/>
  <c r="P21" i="6"/>
  <c r="P15" i="6"/>
  <c r="C15" i="6"/>
  <c r="D15" i="6"/>
  <c r="E15" i="6"/>
  <c r="F15" i="6"/>
  <c r="G15" i="6"/>
  <c r="H15" i="6"/>
  <c r="I15" i="6"/>
  <c r="J15" i="6"/>
  <c r="K15" i="6"/>
  <c r="L15" i="6"/>
  <c r="M15" i="6"/>
  <c r="C16" i="6"/>
  <c r="D16" i="6"/>
  <c r="E16" i="6"/>
  <c r="F16" i="6"/>
  <c r="G16" i="6"/>
  <c r="H16" i="6"/>
  <c r="I16" i="6"/>
  <c r="J16" i="6"/>
  <c r="K16" i="6"/>
  <c r="L16" i="6"/>
  <c r="M16" i="6"/>
  <c r="C17" i="6"/>
  <c r="D17" i="6"/>
  <c r="E17" i="6"/>
  <c r="F17" i="6"/>
  <c r="G17" i="6"/>
  <c r="H17" i="6"/>
  <c r="I17" i="6"/>
  <c r="J17" i="6"/>
  <c r="K17" i="6"/>
  <c r="L17" i="6"/>
  <c r="M17" i="6"/>
  <c r="C18" i="6"/>
  <c r="D18" i="6"/>
  <c r="E18" i="6"/>
  <c r="F18" i="6"/>
  <c r="G18" i="6"/>
  <c r="H18" i="6"/>
  <c r="I18" i="6"/>
  <c r="J18" i="6"/>
  <c r="K18" i="6"/>
  <c r="L18" i="6"/>
  <c r="M18" i="6"/>
  <c r="C19" i="6"/>
  <c r="D19" i="6"/>
  <c r="E19" i="6"/>
  <c r="F19" i="6"/>
  <c r="G19" i="6"/>
  <c r="H19" i="6"/>
  <c r="I19" i="6"/>
  <c r="J19" i="6"/>
  <c r="K19" i="6"/>
  <c r="L19" i="6"/>
  <c r="M19" i="6"/>
  <c r="C20" i="6"/>
  <c r="D20" i="6"/>
  <c r="E20" i="6"/>
  <c r="F20" i="6"/>
  <c r="G20" i="6"/>
  <c r="H20" i="6"/>
  <c r="I20" i="6"/>
  <c r="J20" i="6"/>
  <c r="K20" i="6"/>
  <c r="L20" i="6"/>
  <c r="M20" i="6"/>
  <c r="C21" i="6"/>
  <c r="D21" i="6"/>
  <c r="E21" i="6"/>
  <c r="F21" i="6"/>
  <c r="G21" i="6"/>
  <c r="H21" i="6"/>
  <c r="I21" i="6"/>
  <c r="J21" i="6"/>
  <c r="K21" i="6"/>
  <c r="L21" i="6"/>
  <c r="M21" i="6"/>
  <c r="B16" i="6"/>
  <c r="B17" i="6"/>
  <c r="B18" i="6"/>
  <c r="B19" i="6"/>
  <c r="B20" i="6"/>
  <c r="B21" i="6"/>
  <c r="B15" i="6"/>
  <c r="E33" i="6"/>
  <c r="S33" i="6" s="1"/>
  <c r="Y33" i="6" s="1"/>
  <c r="C33" i="6"/>
  <c r="Q33" i="6" s="1"/>
  <c r="W33" i="6" s="1"/>
  <c r="B33" i="6"/>
  <c r="H33" i="6" s="1"/>
  <c r="R30" i="6"/>
  <c r="Q30" i="6"/>
  <c r="R29" i="6"/>
  <c r="Q29" i="6"/>
  <c r="R28" i="6"/>
  <c r="Q28" i="6"/>
  <c r="R27" i="6"/>
  <c r="Q27" i="6"/>
  <c r="R26" i="6"/>
  <c r="Q26" i="6"/>
  <c r="R25" i="6"/>
  <c r="Q25" i="6"/>
  <c r="D30" i="6"/>
  <c r="C30" i="6"/>
  <c r="D29" i="6"/>
  <c r="C29" i="6"/>
  <c r="D28" i="6"/>
  <c r="C28" i="6"/>
  <c r="D27" i="6"/>
  <c r="C27" i="6"/>
  <c r="D26" i="6"/>
  <c r="C26" i="6"/>
  <c r="D25" i="6"/>
  <c r="C25" i="6"/>
  <c r="T39" i="6"/>
  <c r="S39" i="6"/>
  <c r="R39" i="6"/>
  <c r="Q39" i="6"/>
  <c r="P39" i="6"/>
  <c r="F39" i="6"/>
  <c r="E39" i="6"/>
  <c r="D39" i="6"/>
  <c r="C39" i="6"/>
  <c r="B39" i="6"/>
  <c r="T38" i="6"/>
  <c r="S38" i="6"/>
  <c r="R38" i="6"/>
  <c r="Q38" i="6"/>
  <c r="P38" i="6"/>
  <c r="F38" i="6"/>
  <c r="E38" i="6"/>
  <c r="D38" i="6"/>
  <c r="C38" i="6"/>
  <c r="B38" i="6"/>
  <c r="T37" i="6"/>
  <c r="S37" i="6"/>
  <c r="R37" i="6"/>
  <c r="Q37" i="6"/>
  <c r="P37" i="6"/>
  <c r="F37" i="6"/>
  <c r="E37" i="6"/>
  <c r="D37" i="6"/>
  <c r="C37" i="6"/>
  <c r="B37" i="6"/>
  <c r="T36" i="6"/>
  <c r="S36" i="6"/>
  <c r="R36" i="6"/>
  <c r="Q36" i="6"/>
  <c r="P36" i="6"/>
  <c r="F36" i="6"/>
  <c r="E36" i="6"/>
  <c r="D36" i="6"/>
  <c r="C36" i="6"/>
  <c r="B36" i="6"/>
  <c r="T35" i="6"/>
  <c r="S35" i="6"/>
  <c r="R35" i="6"/>
  <c r="Q35" i="6"/>
  <c r="P35" i="6"/>
  <c r="F35" i="6"/>
  <c r="E35" i="6"/>
  <c r="D35" i="6"/>
  <c r="C35" i="6"/>
  <c r="B35" i="6"/>
  <c r="T34" i="6"/>
  <c r="S34" i="6"/>
  <c r="R34" i="6"/>
  <c r="Q34" i="6"/>
  <c r="P34" i="6"/>
  <c r="F34" i="6"/>
  <c r="E34" i="6"/>
  <c r="D34" i="6"/>
  <c r="C34" i="6"/>
  <c r="B34" i="6"/>
  <c r="E25" i="6" l="1"/>
  <c r="J34" i="6" s="1"/>
  <c r="S25" i="6"/>
  <c r="I33" i="6"/>
  <c r="K33" i="6"/>
  <c r="P33" i="6"/>
  <c r="V33" i="6" s="1"/>
  <c r="R33" i="6"/>
  <c r="X33" i="6" s="1"/>
  <c r="T33" i="6"/>
  <c r="Z33" i="6" s="1"/>
  <c r="Y39" i="6" l="1"/>
  <c r="W39" i="6"/>
  <c r="K39" i="6"/>
  <c r="I39" i="6"/>
  <c r="X38" i="6"/>
  <c r="K38" i="6"/>
  <c r="Z37" i="6"/>
  <c r="W37" i="6"/>
  <c r="J37" i="6"/>
  <c r="Y36" i="6"/>
  <c r="L36" i="6"/>
  <c r="H36" i="6"/>
  <c r="W35" i="6"/>
  <c r="J35" i="6"/>
  <c r="Y34" i="6"/>
  <c r="V34" i="6"/>
  <c r="I34" i="6"/>
  <c r="H39" i="6"/>
  <c r="W38" i="6"/>
  <c r="J38" i="6"/>
  <c r="X37" i="6"/>
  <c r="K37" i="6"/>
  <c r="Z36" i="6"/>
  <c r="V36" i="6"/>
  <c r="I36" i="6"/>
  <c r="X35" i="6"/>
  <c r="K35" i="6"/>
  <c r="Z34" i="6"/>
  <c r="L34" i="6"/>
  <c r="H34" i="6"/>
  <c r="Z39" i="6"/>
  <c r="X39" i="6"/>
  <c r="L39" i="6"/>
  <c r="J39" i="6"/>
  <c r="Z38" i="6"/>
  <c r="V38" i="6"/>
  <c r="I38" i="6"/>
  <c r="Y37" i="6"/>
  <c r="L37" i="6"/>
  <c r="H37" i="6"/>
  <c r="W36" i="6"/>
  <c r="J36" i="6"/>
  <c r="Y35" i="6"/>
  <c r="L35" i="6"/>
  <c r="H35" i="6"/>
  <c r="W34" i="6"/>
  <c r="K34" i="6"/>
  <c r="V39" i="6"/>
  <c r="Y38" i="6"/>
  <c r="L38" i="6"/>
  <c r="H38" i="6"/>
  <c r="V37" i="6"/>
  <c r="I37" i="6"/>
  <c r="X36" i="6"/>
  <c r="K36" i="6"/>
  <c r="Z35" i="6"/>
  <c r="V35" i="6"/>
  <c r="I35" i="6"/>
  <c r="X34" i="6"/>
</calcChain>
</file>

<file path=xl/sharedStrings.xml><?xml version="1.0" encoding="utf-8"?>
<sst xmlns="http://schemas.openxmlformats.org/spreadsheetml/2006/main" count="167" uniqueCount="38">
  <si>
    <t>Raw Data</t>
  </si>
  <si>
    <t>A</t>
  </si>
  <si>
    <t>B</t>
  </si>
  <si>
    <t>C</t>
  </si>
  <si>
    <t>D</t>
  </si>
  <si>
    <t>E</t>
  </si>
  <si>
    <t>F</t>
  </si>
  <si>
    <t>G</t>
  </si>
  <si>
    <t>H</t>
  </si>
  <si>
    <t>CRDS65</t>
  </si>
  <si>
    <t>CRDS1312</t>
  </si>
  <si>
    <t>1152.S17</t>
  </si>
  <si>
    <t>759B6</t>
  </si>
  <si>
    <t>1037B5</t>
  </si>
  <si>
    <t>VC</t>
  </si>
  <si>
    <t>100µM</t>
  </si>
  <si>
    <t>50µM</t>
  </si>
  <si>
    <t>25µM</t>
  </si>
  <si>
    <t>12.5µM</t>
  </si>
  <si>
    <t>6.25µM</t>
  </si>
  <si>
    <t>3.125µM</t>
  </si>
  <si>
    <t>Analysis</t>
  </si>
  <si>
    <t>Plate map</t>
  </si>
  <si>
    <t>Conditions</t>
  </si>
  <si>
    <t>Buffer</t>
  </si>
  <si>
    <t>20mM, KPO4 pH-7.4</t>
  </si>
  <si>
    <t>1% DMSO</t>
  </si>
  <si>
    <t>Cpd ID</t>
  </si>
  <si>
    <t>Raw Data: 0min</t>
  </si>
  <si>
    <t>Raw Data: 30min</t>
  </si>
  <si>
    <t>*Error</t>
  </si>
  <si>
    <t>Replicates</t>
  </si>
  <si>
    <t>Avg</t>
  </si>
  <si>
    <t>Avg values</t>
  </si>
  <si>
    <t>Fold insolubility</t>
  </si>
  <si>
    <t>CRD1152.S17</t>
  </si>
  <si>
    <t>CRD1037B5</t>
  </si>
  <si>
    <t>CRD759B6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</si>
</sst>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0" fillId="0" borderId="0" xfId="0" applyBorder="1"/>
    <xf numFmtId="0" fontId="0" fillId="0" borderId="2" xfId="0" applyBorder="1"/>
    <xf numFmtId="0" fontId="0" fillId="0" borderId="12" xfId="0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19"/>
  <sheetViews>
    <sheetView workbookViewId="0">
      <selection activeCell="G19" sqref="G19"/>
    </sheetView>
  </sheetViews>
  <sheetFormatPr defaultRowHeight="15" x14ac:dyDescent="0.25"/>
  <sheetData>
    <row r="4" spans="2:14" ht="15.75" thickBot="1" x14ac:dyDescent="0.3"/>
    <row r="5" spans="2:14" x14ac:dyDescent="0.25">
      <c r="C5" t="s">
        <v>0</v>
      </c>
      <c r="E5" s="23"/>
      <c r="M5" s="24"/>
    </row>
    <row r="6" spans="2:14" x14ac:dyDescent="0.25">
      <c r="C6" s="5">
        <v>1</v>
      </c>
      <c r="D6" s="5">
        <v>2</v>
      </c>
      <c r="E6" s="18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</row>
    <row r="7" spans="2:14" x14ac:dyDescent="0.25">
      <c r="B7" s="5" t="s">
        <v>1</v>
      </c>
      <c r="C7" s="16">
        <v>1268</v>
      </c>
      <c r="D7" s="16">
        <v>762</v>
      </c>
      <c r="E7" s="11">
        <v>686</v>
      </c>
      <c r="F7" s="11">
        <v>804</v>
      </c>
      <c r="G7" s="12">
        <v>7739</v>
      </c>
      <c r="H7" s="12">
        <v>7941</v>
      </c>
      <c r="I7" s="13">
        <v>16278</v>
      </c>
      <c r="J7" s="13">
        <v>14313</v>
      </c>
      <c r="K7" s="14">
        <v>30583</v>
      </c>
      <c r="L7" s="14">
        <v>22986</v>
      </c>
      <c r="M7" s="17"/>
      <c r="N7" s="15"/>
    </row>
    <row r="8" spans="2:14" x14ac:dyDescent="0.25">
      <c r="B8" s="5" t="s">
        <v>2</v>
      </c>
      <c r="C8" s="6">
        <v>723</v>
      </c>
      <c r="D8" s="6">
        <v>623</v>
      </c>
      <c r="E8" s="7">
        <v>704</v>
      </c>
      <c r="F8" s="7">
        <v>704</v>
      </c>
      <c r="G8" s="9">
        <v>851</v>
      </c>
      <c r="H8" s="9">
        <v>907</v>
      </c>
      <c r="I8" s="10">
        <v>8106</v>
      </c>
      <c r="J8" s="10">
        <v>4640</v>
      </c>
      <c r="K8" s="8">
        <v>25472</v>
      </c>
      <c r="L8" s="8">
        <v>25753</v>
      </c>
      <c r="M8" s="3"/>
      <c r="N8" s="4"/>
    </row>
    <row r="9" spans="2:14" x14ac:dyDescent="0.25">
      <c r="B9" s="5" t="s">
        <v>3</v>
      </c>
      <c r="C9" s="6">
        <v>695</v>
      </c>
      <c r="D9" s="6">
        <v>978</v>
      </c>
      <c r="E9" s="7">
        <v>1557</v>
      </c>
      <c r="F9" s="7">
        <v>884</v>
      </c>
      <c r="G9" s="9">
        <v>1084</v>
      </c>
      <c r="H9" s="9">
        <v>1124</v>
      </c>
      <c r="I9" s="10">
        <v>1065</v>
      </c>
      <c r="J9" s="10">
        <v>1640</v>
      </c>
      <c r="K9" s="8">
        <v>12559</v>
      </c>
      <c r="L9" s="8">
        <v>11614</v>
      </c>
      <c r="M9" s="3"/>
      <c r="N9" s="4"/>
    </row>
    <row r="10" spans="2:14" x14ac:dyDescent="0.25">
      <c r="B10" s="5" t="s">
        <v>4</v>
      </c>
      <c r="C10" s="6">
        <v>671</v>
      </c>
      <c r="D10" s="6">
        <v>1064</v>
      </c>
      <c r="E10" s="7">
        <v>698</v>
      </c>
      <c r="F10" s="7">
        <v>668</v>
      </c>
      <c r="G10" s="9">
        <v>799</v>
      </c>
      <c r="H10" s="9">
        <v>774</v>
      </c>
      <c r="I10" s="10">
        <v>688</v>
      </c>
      <c r="J10" s="10">
        <v>760</v>
      </c>
      <c r="K10" s="8">
        <v>1499</v>
      </c>
      <c r="L10" s="8">
        <v>1003</v>
      </c>
      <c r="M10" s="3"/>
      <c r="N10" s="4"/>
    </row>
    <row r="11" spans="2:14" x14ac:dyDescent="0.25">
      <c r="B11" s="5" t="s">
        <v>5</v>
      </c>
      <c r="C11" s="6">
        <v>681</v>
      </c>
      <c r="D11" s="6">
        <v>705</v>
      </c>
      <c r="E11" s="7">
        <v>972</v>
      </c>
      <c r="F11" s="7">
        <v>986</v>
      </c>
      <c r="G11" s="9">
        <v>840</v>
      </c>
      <c r="H11" s="9">
        <v>732</v>
      </c>
      <c r="I11" s="10">
        <v>1150</v>
      </c>
      <c r="J11" s="10">
        <v>1171</v>
      </c>
      <c r="K11" s="8">
        <v>984</v>
      </c>
      <c r="L11" s="8">
        <v>874</v>
      </c>
      <c r="M11" s="3"/>
      <c r="N11" s="4"/>
    </row>
    <row r="12" spans="2:14" x14ac:dyDescent="0.25">
      <c r="B12" s="5" t="s">
        <v>6</v>
      </c>
      <c r="C12" s="6">
        <v>791</v>
      </c>
      <c r="D12" s="6">
        <v>1022</v>
      </c>
      <c r="E12" s="7">
        <v>970</v>
      </c>
      <c r="F12" s="7">
        <v>980</v>
      </c>
      <c r="G12" s="9">
        <v>1084</v>
      </c>
      <c r="H12" s="9">
        <v>1070</v>
      </c>
      <c r="I12" s="10">
        <v>1016</v>
      </c>
      <c r="J12" s="10">
        <v>1150</v>
      </c>
      <c r="K12" s="8">
        <v>1147</v>
      </c>
      <c r="L12" s="8">
        <v>984</v>
      </c>
      <c r="M12" s="3"/>
      <c r="N12" s="4"/>
    </row>
    <row r="13" spans="2:14" x14ac:dyDescent="0.25">
      <c r="B13" s="5" t="s">
        <v>7</v>
      </c>
      <c r="C13" s="17">
        <v>662</v>
      </c>
      <c r="D13" s="3">
        <v>1057</v>
      </c>
      <c r="E13" s="3">
        <v>810</v>
      </c>
      <c r="F13" s="3">
        <v>761</v>
      </c>
      <c r="G13" s="3">
        <v>761</v>
      </c>
      <c r="H13" s="3">
        <v>800</v>
      </c>
      <c r="I13" s="15">
        <v>961</v>
      </c>
      <c r="J13" s="4">
        <v>1063</v>
      </c>
      <c r="K13" s="4">
        <v>869</v>
      </c>
      <c r="L13" s="4">
        <v>754</v>
      </c>
      <c r="M13" s="4">
        <v>874</v>
      </c>
      <c r="N13" s="4">
        <v>1052</v>
      </c>
    </row>
    <row r="14" spans="2:14" x14ac:dyDescent="0.25">
      <c r="B14" s="5" t="s">
        <v>8</v>
      </c>
      <c r="C14" s="43" t="s">
        <v>9</v>
      </c>
      <c r="D14" s="43"/>
      <c r="E14" s="43" t="s">
        <v>10</v>
      </c>
      <c r="F14" s="43"/>
      <c r="G14" s="43" t="s">
        <v>11</v>
      </c>
      <c r="H14" s="43"/>
      <c r="I14" s="43" t="s">
        <v>13</v>
      </c>
      <c r="J14" s="43"/>
      <c r="K14" s="43" t="s">
        <v>12</v>
      </c>
      <c r="L14" s="43"/>
      <c r="M14" s="43" t="s">
        <v>14</v>
      </c>
      <c r="N14" s="43"/>
    </row>
    <row r="19" spans="7:7" x14ac:dyDescent="0.25">
      <c r="G19" s="22"/>
    </row>
  </sheetData>
  <mergeCells count="6">
    <mergeCell ref="M14:N14"/>
    <mergeCell ref="C14:D14"/>
    <mergeCell ref="E14:F14"/>
    <mergeCell ref="G14:H14"/>
    <mergeCell ref="I14:J14"/>
    <mergeCell ref="K14:L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O12"/>
  <sheetViews>
    <sheetView workbookViewId="0">
      <selection activeCell="E24" sqref="E24"/>
    </sheetView>
  </sheetViews>
  <sheetFormatPr defaultRowHeight="15" x14ac:dyDescent="0.25"/>
  <sheetData>
    <row r="3" spans="3:15" x14ac:dyDescent="0.25">
      <c r="D3" t="s">
        <v>0</v>
      </c>
    </row>
    <row r="4" spans="3:15" x14ac:dyDescent="0.25">
      <c r="D4" s="5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5">
        <v>11</v>
      </c>
      <c r="O4" s="5">
        <v>12</v>
      </c>
    </row>
    <row r="5" spans="3:15" x14ac:dyDescent="0.25">
      <c r="C5" s="1" t="s">
        <v>1</v>
      </c>
      <c r="D5" s="2">
        <v>1220</v>
      </c>
      <c r="E5" s="2">
        <v>782</v>
      </c>
      <c r="F5" s="2">
        <v>826</v>
      </c>
      <c r="G5" s="2">
        <v>705</v>
      </c>
      <c r="H5" s="2">
        <v>9688</v>
      </c>
      <c r="I5" s="2">
        <v>9962</v>
      </c>
      <c r="J5" s="2">
        <v>21496</v>
      </c>
      <c r="K5" s="2">
        <v>14699</v>
      </c>
      <c r="L5" s="2">
        <v>35064</v>
      </c>
      <c r="M5" s="2">
        <v>30632</v>
      </c>
      <c r="N5" s="2"/>
      <c r="O5" s="2"/>
    </row>
    <row r="6" spans="3:15" x14ac:dyDescent="0.25">
      <c r="C6" s="1" t="s">
        <v>2</v>
      </c>
      <c r="D6" s="2">
        <v>735</v>
      </c>
      <c r="E6" s="2">
        <v>660</v>
      </c>
      <c r="F6" s="2">
        <v>716</v>
      </c>
      <c r="G6" s="2">
        <v>747</v>
      </c>
      <c r="H6" s="2">
        <v>888</v>
      </c>
      <c r="I6" s="2">
        <v>966</v>
      </c>
      <c r="J6" s="2">
        <v>5755</v>
      </c>
      <c r="K6" s="2">
        <v>8452</v>
      </c>
      <c r="L6" s="2">
        <v>26884</v>
      </c>
      <c r="M6" s="2">
        <v>28060</v>
      </c>
      <c r="N6" s="2"/>
      <c r="O6" s="2"/>
    </row>
    <row r="7" spans="3:15" x14ac:dyDescent="0.25">
      <c r="C7" s="1" t="s">
        <v>3</v>
      </c>
      <c r="D7" s="2">
        <v>712</v>
      </c>
      <c r="E7" s="2">
        <v>1030</v>
      </c>
      <c r="F7" s="2">
        <v>901</v>
      </c>
      <c r="G7" s="2">
        <v>1622</v>
      </c>
      <c r="H7" s="2">
        <v>1090</v>
      </c>
      <c r="I7" s="2">
        <v>1165</v>
      </c>
      <c r="J7" s="2">
        <v>2418</v>
      </c>
      <c r="K7" s="2">
        <v>1165</v>
      </c>
      <c r="L7" s="2">
        <v>12739</v>
      </c>
      <c r="M7" s="2">
        <v>12292</v>
      </c>
      <c r="N7" s="2"/>
      <c r="O7" s="2"/>
    </row>
    <row r="8" spans="3:15" x14ac:dyDescent="0.25">
      <c r="C8" s="1" t="s">
        <v>4</v>
      </c>
      <c r="D8" s="2">
        <v>646</v>
      </c>
      <c r="E8" s="2">
        <v>1087</v>
      </c>
      <c r="F8" s="2">
        <v>670</v>
      </c>
      <c r="G8" s="2">
        <v>732</v>
      </c>
      <c r="H8" s="2">
        <v>834</v>
      </c>
      <c r="I8" s="2">
        <v>753</v>
      </c>
      <c r="J8" s="2">
        <v>791</v>
      </c>
      <c r="K8" s="2">
        <v>713</v>
      </c>
      <c r="L8" s="2">
        <v>1630</v>
      </c>
      <c r="M8" s="2">
        <v>1025</v>
      </c>
      <c r="N8" s="2"/>
      <c r="O8" s="2"/>
    </row>
    <row r="9" spans="3:15" x14ac:dyDescent="0.25">
      <c r="C9" s="1" t="s">
        <v>5</v>
      </c>
      <c r="D9" s="2">
        <v>675</v>
      </c>
      <c r="E9" s="2">
        <v>731</v>
      </c>
      <c r="F9" s="2">
        <v>989</v>
      </c>
      <c r="G9" s="2">
        <v>1403</v>
      </c>
      <c r="H9" s="2">
        <v>871</v>
      </c>
      <c r="I9" s="2">
        <v>739</v>
      </c>
      <c r="J9" s="2">
        <v>1223</v>
      </c>
      <c r="K9" s="2">
        <v>1159</v>
      </c>
      <c r="L9" s="2">
        <v>985</v>
      </c>
      <c r="M9" s="2">
        <v>897</v>
      </c>
      <c r="N9" s="2"/>
      <c r="O9" s="2"/>
    </row>
    <row r="10" spans="3:15" x14ac:dyDescent="0.25">
      <c r="C10" s="1" t="s">
        <v>6</v>
      </c>
      <c r="D10" s="2">
        <v>1123</v>
      </c>
      <c r="E10" s="2">
        <v>1059</v>
      </c>
      <c r="F10" s="2">
        <v>1010</v>
      </c>
      <c r="G10" s="2">
        <v>1008</v>
      </c>
      <c r="H10" s="2">
        <v>1136</v>
      </c>
      <c r="I10" s="2">
        <v>1103</v>
      </c>
      <c r="J10" s="2">
        <v>1190</v>
      </c>
      <c r="K10" s="2">
        <v>1072</v>
      </c>
      <c r="L10" s="2">
        <v>1188</v>
      </c>
      <c r="M10" s="2">
        <v>1022</v>
      </c>
      <c r="N10" s="2"/>
      <c r="O10" s="2"/>
    </row>
    <row r="11" spans="3:15" x14ac:dyDescent="0.25">
      <c r="C11" s="1" t="s">
        <v>7</v>
      </c>
      <c r="D11" s="2">
        <v>699</v>
      </c>
      <c r="E11" s="2">
        <v>1213</v>
      </c>
      <c r="F11" s="2">
        <v>865</v>
      </c>
      <c r="G11" s="2">
        <v>808</v>
      </c>
      <c r="H11" s="2">
        <v>788</v>
      </c>
      <c r="I11" s="2">
        <v>840</v>
      </c>
      <c r="J11" s="2">
        <v>894</v>
      </c>
      <c r="K11" s="2">
        <v>1108</v>
      </c>
      <c r="L11" s="2">
        <v>891</v>
      </c>
      <c r="M11" s="2">
        <v>754</v>
      </c>
      <c r="N11" s="2">
        <v>905</v>
      </c>
      <c r="O11" s="2">
        <v>1794</v>
      </c>
    </row>
    <row r="12" spans="3:15" x14ac:dyDescent="0.25">
      <c r="C12" s="1" t="s">
        <v>8</v>
      </c>
      <c r="D12" s="44" t="s">
        <v>9</v>
      </c>
      <c r="E12" s="45"/>
      <c r="F12" s="44" t="s">
        <v>10</v>
      </c>
      <c r="G12" s="45"/>
      <c r="H12" s="44" t="s">
        <v>11</v>
      </c>
      <c r="I12" s="45"/>
      <c r="J12" s="44" t="s">
        <v>13</v>
      </c>
      <c r="K12" s="45"/>
      <c r="L12" s="44" t="s">
        <v>12</v>
      </c>
      <c r="M12" s="45"/>
      <c r="N12" s="44" t="s">
        <v>14</v>
      </c>
      <c r="O12" s="45"/>
    </row>
  </sheetData>
  <mergeCells count="6">
    <mergeCell ref="N12:O12"/>
    <mergeCell ref="D12:E12"/>
    <mergeCell ref="F12:G12"/>
    <mergeCell ref="H12:I12"/>
    <mergeCell ref="J12:K12"/>
    <mergeCell ref="L12:M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topLeftCell="A10" workbookViewId="0">
      <selection activeCell="J27" sqref="J27"/>
    </sheetView>
  </sheetViews>
  <sheetFormatPr defaultRowHeight="15" x14ac:dyDescent="0.25"/>
  <cols>
    <col min="1" max="3" width="9.140625" style="26"/>
    <col min="4" max="4" width="12.7109375" style="26" customWidth="1"/>
    <col min="5" max="5" width="12.28515625" style="26" customWidth="1"/>
    <col min="6" max="6" width="11.7109375" style="26" customWidth="1"/>
    <col min="7" max="9" width="9.140625" style="26"/>
    <col min="10" max="10" width="12.28515625" style="26" customWidth="1"/>
    <col min="11" max="11" width="13.28515625" style="26" customWidth="1"/>
    <col min="12" max="15" width="9.140625" style="26"/>
    <col min="16" max="16" width="18.5703125" style="26" customWidth="1"/>
    <col min="17" max="17" width="9.140625" style="26"/>
    <col min="18" max="18" width="13.5703125" style="26" customWidth="1"/>
    <col min="19" max="19" width="12.85546875" style="26" customWidth="1"/>
    <col min="20" max="20" width="10.85546875" style="26" customWidth="1"/>
    <col min="21" max="23" width="9.140625" style="26"/>
    <col min="24" max="24" width="14.140625" style="26" customWidth="1"/>
    <col min="25" max="25" width="12.42578125" style="26" customWidth="1"/>
    <col min="26" max="16384" width="9.140625" style="26"/>
  </cols>
  <sheetData>
    <row r="1" spans="1:27" x14ac:dyDescent="0.25">
      <c r="A1" s="25" t="s">
        <v>22</v>
      </c>
    </row>
    <row r="2" spans="1:27" x14ac:dyDescent="0.25">
      <c r="A2" s="25"/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</row>
    <row r="3" spans="1:27" x14ac:dyDescent="0.25">
      <c r="A3" s="26" t="s">
        <v>1</v>
      </c>
      <c r="B3" s="28" t="s">
        <v>15</v>
      </c>
      <c r="C3" s="28" t="s">
        <v>15</v>
      </c>
      <c r="D3" s="29" t="s">
        <v>15</v>
      </c>
      <c r="E3" s="29" t="s">
        <v>15</v>
      </c>
      <c r="F3" s="30" t="s">
        <v>15</v>
      </c>
      <c r="G3" s="30" t="s">
        <v>15</v>
      </c>
      <c r="H3" s="31" t="s">
        <v>15</v>
      </c>
      <c r="I3" s="31" t="s">
        <v>15</v>
      </c>
      <c r="J3" s="32" t="s">
        <v>15</v>
      </c>
      <c r="K3" s="32" t="s">
        <v>15</v>
      </c>
      <c r="L3" s="33" t="s">
        <v>15</v>
      </c>
      <c r="M3" s="33" t="s">
        <v>15</v>
      </c>
      <c r="O3" s="25" t="s">
        <v>23</v>
      </c>
    </row>
    <row r="4" spans="1:27" x14ac:dyDescent="0.25">
      <c r="A4" s="26" t="s">
        <v>2</v>
      </c>
      <c r="B4" s="28" t="s">
        <v>16</v>
      </c>
      <c r="C4" s="28" t="s">
        <v>16</v>
      </c>
      <c r="D4" s="29" t="s">
        <v>16</v>
      </c>
      <c r="E4" s="29" t="s">
        <v>16</v>
      </c>
      <c r="F4" s="30" t="s">
        <v>16</v>
      </c>
      <c r="G4" s="30" t="s">
        <v>16</v>
      </c>
      <c r="H4" s="31" t="s">
        <v>16</v>
      </c>
      <c r="I4" s="31" t="s">
        <v>16</v>
      </c>
      <c r="J4" s="32" t="s">
        <v>16</v>
      </c>
      <c r="K4" s="32" t="s">
        <v>16</v>
      </c>
      <c r="L4" s="33" t="s">
        <v>16</v>
      </c>
      <c r="M4" s="33" t="s">
        <v>16</v>
      </c>
      <c r="O4" s="26" t="s">
        <v>24</v>
      </c>
      <c r="P4" s="26" t="s">
        <v>25</v>
      </c>
    </row>
    <row r="5" spans="1:27" x14ac:dyDescent="0.25">
      <c r="A5" s="26" t="s">
        <v>3</v>
      </c>
      <c r="B5" s="28" t="s">
        <v>17</v>
      </c>
      <c r="C5" s="28" t="s">
        <v>17</v>
      </c>
      <c r="D5" s="29" t="s">
        <v>17</v>
      </c>
      <c r="E5" s="29" t="s">
        <v>17</v>
      </c>
      <c r="F5" s="30" t="s">
        <v>17</v>
      </c>
      <c r="G5" s="30" t="s">
        <v>17</v>
      </c>
      <c r="H5" s="31" t="s">
        <v>17</v>
      </c>
      <c r="I5" s="31" t="s">
        <v>17</v>
      </c>
      <c r="J5" s="32" t="s">
        <v>17</v>
      </c>
      <c r="K5" s="32" t="s">
        <v>17</v>
      </c>
      <c r="L5" s="33" t="s">
        <v>17</v>
      </c>
      <c r="M5" s="33" t="s">
        <v>17</v>
      </c>
      <c r="O5" s="26" t="s">
        <v>14</v>
      </c>
      <c r="P5" s="26" t="s">
        <v>26</v>
      </c>
    </row>
    <row r="6" spans="1:27" x14ac:dyDescent="0.25">
      <c r="A6" s="26" t="s">
        <v>4</v>
      </c>
      <c r="B6" s="28" t="s">
        <v>18</v>
      </c>
      <c r="C6" s="28" t="s">
        <v>18</v>
      </c>
      <c r="D6" s="29" t="s">
        <v>18</v>
      </c>
      <c r="E6" s="29" t="s">
        <v>18</v>
      </c>
      <c r="F6" s="30" t="s">
        <v>18</v>
      </c>
      <c r="G6" s="30" t="s">
        <v>18</v>
      </c>
      <c r="H6" s="31" t="s">
        <v>18</v>
      </c>
      <c r="I6" s="31" t="s">
        <v>18</v>
      </c>
      <c r="J6" s="32" t="s">
        <v>18</v>
      </c>
      <c r="K6" s="32" t="s">
        <v>18</v>
      </c>
      <c r="L6" s="33" t="s">
        <v>18</v>
      </c>
      <c r="M6" s="33" t="s">
        <v>18</v>
      </c>
    </row>
    <row r="7" spans="1:27" x14ac:dyDescent="0.25">
      <c r="A7" s="26" t="s">
        <v>5</v>
      </c>
      <c r="B7" s="28" t="s">
        <v>19</v>
      </c>
      <c r="C7" s="28" t="s">
        <v>19</v>
      </c>
      <c r="D7" s="29" t="s">
        <v>19</v>
      </c>
      <c r="E7" s="29" t="s">
        <v>19</v>
      </c>
      <c r="F7" s="30" t="s">
        <v>19</v>
      </c>
      <c r="G7" s="30" t="s">
        <v>19</v>
      </c>
      <c r="H7" s="31" t="s">
        <v>19</v>
      </c>
      <c r="I7" s="31" t="s">
        <v>19</v>
      </c>
      <c r="J7" s="32" t="s">
        <v>19</v>
      </c>
      <c r="K7" s="32" t="s">
        <v>19</v>
      </c>
      <c r="L7" s="33" t="s">
        <v>19</v>
      </c>
      <c r="M7" s="33" t="s">
        <v>19</v>
      </c>
    </row>
    <row r="8" spans="1:27" x14ac:dyDescent="0.25">
      <c r="A8" s="26" t="s">
        <v>6</v>
      </c>
      <c r="B8" s="28" t="s">
        <v>20</v>
      </c>
      <c r="C8" s="28" t="s">
        <v>20</v>
      </c>
      <c r="D8" s="29" t="s">
        <v>20</v>
      </c>
      <c r="E8" s="29" t="s">
        <v>20</v>
      </c>
      <c r="F8" s="30" t="s">
        <v>20</v>
      </c>
      <c r="G8" s="30" t="s">
        <v>20</v>
      </c>
      <c r="H8" s="31" t="s">
        <v>20</v>
      </c>
      <c r="I8" s="31" t="s">
        <v>20</v>
      </c>
      <c r="J8" s="32" t="s">
        <v>20</v>
      </c>
      <c r="K8" s="32" t="s">
        <v>20</v>
      </c>
      <c r="L8" s="33" t="s">
        <v>20</v>
      </c>
      <c r="M8" s="33" t="s">
        <v>20</v>
      </c>
    </row>
    <row r="9" spans="1:27" x14ac:dyDescent="0.25">
      <c r="A9" s="26" t="s">
        <v>7</v>
      </c>
      <c r="B9" s="34" t="s">
        <v>14</v>
      </c>
      <c r="C9" s="34" t="s">
        <v>14</v>
      </c>
      <c r="D9" s="34" t="s">
        <v>14</v>
      </c>
      <c r="E9" s="34" t="s">
        <v>14</v>
      </c>
      <c r="F9" s="34" t="s">
        <v>14</v>
      </c>
      <c r="G9" s="34" t="s">
        <v>14</v>
      </c>
      <c r="H9" s="34" t="s">
        <v>14</v>
      </c>
      <c r="I9" s="34" t="s">
        <v>14</v>
      </c>
      <c r="J9" s="34" t="s">
        <v>14</v>
      </c>
      <c r="K9" s="34" t="s">
        <v>14</v>
      </c>
      <c r="L9" s="34" t="s">
        <v>14</v>
      </c>
      <c r="M9" s="34" t="s">
        <v>14</v>
      </c>
    </row>
    <row r="10" spans="1:27" x14ac:dyDescent="0.25">
      <c r="A10" s="26" t="s">
        <v>8</v>
      </c>
      <c r="B10" s="35"/>
      <c r="C10" s="36"/>
      <c r="D10" s="35"/>
      <c r="E10" s="37"/>
      <c r="F10" s="36"/>
      <c r="G10" s="36"/>
      <c r="H10" s="35"/>
      <c r="I10" s="37"/>
      <c r="J10" s="36"/>
      <c r="K10" s="36"/>
      <c r="L10" s="35"/>
      <c r="M10" s="37"/>
    </row>
    <row r="11" spans="1:27" x14ac:dyDescent="0.25">
      <c r="A11" s="38" t="s">
        <v>27</v>
      </c>
      <c r="B11" s="49" t="s">
        <v>9</v>
      </c>
      <c r="C11" s="50"/>
      <c r="D11" s="49" t="s">
        <v>10</v>
      </c>
      <c r="E11" s="50"/>
      <c r="F11" s="49" t="s">
        <v>35</v>
      </c>
      <c r="G11" s="50"/>
      <c r="H11" s="49" t="s">
        <v>36</v>
      </c>
      <c r="I11" s="50"/>
      <c r="J11" s="49" t="s">
        <v>37</v>
      </c>
      <c r="K11" s="50"/>
      <c r="L11" s="49" t="s">
        <v>14</v>
      </c>
      <c r="M11" s="50"/>
    </row>
    <row r="12" spans="1:27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27" x14ac:dyDescent="0.25">
      <c r="A13" s="39" t="s">
        <v>28</v>
      </c>
      <c r="O13" s="39" t="s">
        <v>29</v>
      </c>
    </row>
    <row r="14" spans="1:27" x14ac:dyDescent="0.25">
      <c r="A14" s="25"/>
      <c r="B14" s="27">
        <v>1</v>
      </c>
      <c r="C14" s="27">
        <v>2</v>
      </c>
      <c r="D14" s="27">
        <v>3</v>
      </c>
      <c r="E14" s="27">
        <v>4</v>
      </c>
      <c r="F14" s="27">
        <v>5</v>
      </c>
      <c r="G14" s="27">
        <v>6</v>
      </c>
      <c r="H14" s="27">
        <v>7</v>
      </c>
      <c r="I14" s="27">
        <v>8</v>
      </c>
      <c r="J14" s="27">
        <v>9</v>
      </c>
      <c r="K14" s="27">
        <v>10</v>
      </c>
      <c r="L14" s="27">
        <v>11</v>
      </c>
      <c r="M14" s="27">
        <v>12</v>
      </c>
      <c r="O14" s="25"/>
      <c r="P14" s="27">
        <v>1</v>
      </c>
      <c r="Q14" s="27">
        <v>2</v>
      </c>
      <c r="R14" s="27">
        <v>3</v>
      </c>
      <c r="S14" s="27">
        <v>4</v>
      </c>
      <c r="T14" s="27">
        <v>5</v>
      </c>
      <c r="U14" s="27">
        <v>6</v>
      </c>
      <c r="V14" s="27">
        <v>7</v>
      </c>
      <c r="W14" s="27">
        <v>8</v>
      </c>
      <c r="X14" s="27">
        <v>9</v>
      </c>
      <c r="Y14" s="27">
        <v>10</v>
      </c>
      <c r="Z14" s="27">
        <v>11</v>
      </c>
      <c r="AA14" s="27">
        <v>12</v>
      </c>
    </row>
    <row r="15" spans="1:27" x14ac:dyDescent="0.25">
      <c r="A15" s="26" t="s">
        <v>1</v>
      </c>
      <c r="B15" s="28">
        <f>'0"'!C7</f>
        <v>1268</v>
      </c>
      <c r="C15" s="28">
        <f>'0"'!D7</f>
        <v>762</v>
      </c>
      <c r="D15" s="28">
        <f>'0"'!E7</f>
        <v>686</v>
      </c>
      <c r="E15" s="28">
        <f>'0"'!F7</f>
        <v>804</v>
      </c>
      <c r="F15" s="28">
        <f>'0"'!G7</f>
        <v>7739</v>
      </c>
      <c r="G15" s="28">
        <f>'0"'!H7</f>
        <v>7941</v>
      </c>
      <c r="H15" s="28">
        <f>'0"'!I7</f>
        <v>16278</v>
      </c>
      <c r="I15" s="28">
        <f>'0"'!J7</f>
        <v>14313</v>
      </c>
      <c r="J15" s="28">
        <f>'0"'!K7</f>
        <v>30583</v>
      </c>
      <c r="K15" s="28">
        <f>'0"'!L7</f>
        <v>22986</v>
      </c>
      <c r="L15" s="28">
        <f>'0"'!M7</f>
        <v>0</v>
      </c>
      <c r="M15" s="28">
        <f>'0"'!N7</f>
        <v>0</v>
      </c>
      <c r="O15" s="26" t="s">
        <v>1</v>
      </c>
      <c r="P15" s="28">
        <f>'60"'!D5</f>
        <v>1220</v>
      </c>
      <c r="Q15" s="28">
        <f>'60"'!E5</f>
        <v>782</v>
      </c>
      <c r="R15" s="28">
        <f>'60"'!F5</f>
        <v>826</v>
      </c>
      <c r="S15" s="28">
        <f>'60"'!G5</f>
        <v>705</v>
      </c>
      <c r="T15" s="28">
        <f>'60"'!H5</f>
        <v>9688</v>
      </c>
      <c r="U15" s="28">
        <f>'60"'!I5</f>
        <v>9962</v>
      </c>
      <c r="V15" s="28">
        <f>'60"'!J5</f>
        <v>21496</v>
      </c>
      <c r="W15" s="28">
        <f>'60"'!K5</f>
        <v>14699</v>
      </c>
      <c r="X15" s="28">
        <f>'60"'!L5</f>
        <v>35064</v>
      </c>
      <c r="Y15" s="28">
        <f>'60"'!M5</f>
        <v>30632</v>
      </c>
      <c r="Z15" s="28">
        <f>'60"'!N5</f>
        <v>0</v>
      </c>
      <c r="AA15" s="28">
        <f>'60"'!O5</f>
        <v>0</v>
      </c>
    </row>
    <row r="16" spans="1:27" x14ac:dyDescent="0.25">
      <c r="A16" s="26" t="s">
        <v>2</v>
      </c>
      <c r="B16" s="28">
        <f>'0"'!C8</f>
        <v>723</v>
      </c>
      <c r="C16" s="28">
        <f>'0"'!D8</f>
        <v>623</v>
      </c>
      <c r="D16" s="28">
        <f>'0"'!E8</f>
        <v>704</v>
      </c>
      <c r="E16" s="28">
        <f>'0"'!F8</f>
        <v>704</v>
      </c>
      <c r="F16" s="28">
        <f>'0"'!G8</f>
        <v>851</v>
      </c>
      <c r="G16" s="28">
        <f>'0"'!H8</f>
        <v>907</v>
      </c>
      <c r="H16" s="28">
        <f>'0"'!I8</f>
        <v>8106</v>
      </c>
      <c r="I16" s="28">
        <f>'0"'!J8</f>
        <v>4640</v>
      </c>
      <c r="J16" s="28">
        <f>'0"'!K8</f>
        <v>25472</v>
      </c>
      <c r="K16" s="28">
        <f>'0"'!L8</f>
        <v>25753</v>
      </c>
      <c r="L16" s="28">
        <f>'0"'!M8</f>
        <v>0</v>
      </c>
      <c r="M16" s="28">
        <f>'0"'!N8</f>
        <v>0</v>
      </c>
      <c r="O16" s="26" t="s">
        <v>2</v>
      </c>
      <c r="P16" s="28">
        <f>'60"'!D6</f>
        <v>735</v>
      </c>
      <c r="Q16" s="28">
        <f>'60"'!E6</f>
        <v>660</v>
      </c>
      <c r="R16" s="28">
        <f>'60"'!F6</f>
        <v>716</v>
      </c>
      <c r="S16" s="28">
        <f>'60"'!G6</f>
        <v>747</v>
      </c>
      <c r="T16" s="28">
        <f>'60"'!H6</f>
        <v>888</v>
      </c>
      <c r="U16" s="28">
        <f>'60"'!I6</f>
        <v>966</v>
      </c>
      <c r="V16" s="28">
        <f>'60"'!J6</f>
        <v>5755</v>
      </c>
      <c r="W16" s="28">
        <f>'60"'!K6</f>
        <v>8452</v>
      </c>
      <c r="X16" s="28">
        <f>'60"'!L6</f>
        <v>26884</v>
      </c>
      <c r="Y16" s="28">
        <f>'60"'!M6</f>
        <v>28060</v>
      </c>
      <c r="Z16" s="28">
        <f>'60"'!N6</f>
        <v>0</v>
      </c>
      <c r="AA16" s="28">
        <f>'60"'!O6</f>
        <v>0</v>
      </c>
    </row>
    <row r="17" spans="1:28" x14ac:dyDescent="0.25">
      <c r="A17" s="26" t="s">
        <v>3</v>
      </c>
      <c r="B17" s="28">
        <f>'0"'!C9</f>
        <v>695</v>
      </c>
      <c r="C17" s="28">
        <f>'0"'!D9</f>
        <v>978</v>
      </c>
      <c r="D17" s="28">
        <f>'0"'!E9</f>
        <v>1557</v>
      </c>
      <c r="E17" s="28">
        <f>'0"'!F9</f>
        <v>884</v>
      </c>
      <c r="F17" s="28">
        <f>'0"'!G9</f>
        <v>1084</v>
      </c>
      <c r="G17" s="28">
        <f>'0"'!H9</f>
        <v>1124</v>
      </c>
      <c r="H17" s="28">
        <f>'0"'!I9</f>
        <v>1065</v>
      </c>
      <c r="I17" s="28">
        <f>'0"'!J9</f>
        <v>1640</v>
      </c>
      <c r="J17" s="28">
        <f>'0"'!K9</f>
        <v>12559</v>
      </c>
      <c r="K17" s="28">
        <f>'0"'!L9</f>
        <v>11614</v>
      </c>
      <c r="L17" s="28">
        <f>'0"'!M9</f>
        <v>0</v>
      </c>
      <c r="M17" s="28">
        <f>'0"'!N9</f>
        <v>0</v>
      </c>
      <c r="O17" s="26" t="s">
        <v>3</v>
      </c>
      <c r="P17" s="28">
        <f>'60"'!D7</f>
        <v>712</v>
      </c>
      <c r="Q17" s="28">
        <f>'60"'!E7</f>
        <v>1030</v>
      </c>
      <c r="R17" s="28">
        <f>'60"'!F7</f>
        <v>901</v>
      </c>
      <c r="S17" s="28">
        <f>'60"'!G7</f>
        <v>1622</v>
      </c>
      <c r="T17" s="28">
        <f>'60"'!H7</f>
        <v>1090</v>
      </c>
      <c r="U17" s="28">
        <f>'60"'!I7</f>
        <v>1165</v>
      </c>
      <c r="V17" s="28">
        <f>'60"'!J7</f>
        <v>2418</v>
      </c>
      <c r="W17" s="28">
        <f>'60"'!K7</f>
        <v>1165</v>
      </c>
      <c r="X17" s="28">
        <f>'60"'!L7</f>
        <v>12739</v>
      </c>
      <c r="Y17" s="28">
        <f>'60"'!M7</f>
        <v>12292</v>
      </c>
      <c r="Z17" s="28">
        <f>'60"'!N7</f>
        <v>0</v>
      </c>
      <c r="AA17" s="28">
        <f>'60"'!O7</f>
        <v>0</v>
      </c>
    </row>
    <row r="18" spans="1:28" x14ac:dyDescent="0.25">
      <c r="A18" s="26" t="s">
        <v>4</v>
      </c>
      <c r="B18" s="28">
        <f>'0"'!C10</f>
        <v>671</v>
      </c>
      <c r="C18" s="28">
        <f>'0"'!D10</f>
        <v>1064</v>
      </c>
      <c r="D18" s="28">
        <f>'0"'!E10</f>
        <v>698</v>
      </c>
      <c r="E18" s="28">
        <f>'0"'!F10</f>
        <v>668</v>
      </c>
      <c r="F18" s="28">
        <f>'0"'!G10</f>
        <v>799</v>
      </c>
      <c r="G18" s="28">
        <f>'0"'!H10</f>
        <v>774</v>
      </c>
      <c r="H18" s="28">
        <f>'0"'!I10</f>
        <v>688</v>
      </c>
      <c r="I18" s="28">
        <f>'0"'!J10</f>
        <v>760</v>
      </c>
      <c r="J18" s="28">
        <f>'0"'!K10</f>
        <v>1499</v>
      </c>
      <c r="K18" s="28">
        <f>'0"'!L10</f>
        <v>1003</v>
      </c>
      <c r="L18" s="28">
        <f>'0"'!M10</f>
        <v>0</v>
      </c>
      <c r="M18" s="28">
        <f>'0"'!N10</f>
        <v>0</v>
      </c>
      <c r="O18" s="26" t="s">
        <v>4</v>
      </c>
      <c r="P18" s="28">
        <f>'60"'!D8</f>
        <v>646</v>
      </c>
      <c r="Q18" s="28">
        <f>'60"'!E8</f>
        <v>1087</v>
      </c>
      <c r="R18" s="28">
        <f>'60"'!F8</f>
        <v>670</v>
      </c>
      <c r="S18" s="28">
        <f>'60"'!G8</f>
        <v>732</v>
      </c>
      <c r="T18" s="28">
        <f>'60"'!H8</f>
        <v>834</v>
      </c>
      <c r="U18" s="28">
        <f>'60"'!I8</f>
        <v>753</v>
      </c>
      <c r="V18" s="28">
        <f>'60"'!J8</f>
        <v>791</v>
      </c>
      <c r="W18" s="28">
        <f>'60"'!K8</f>
        <v>713</v>
      </c>
      <c r="X18" s="28">
        <f>'60"'!L8</f>
        <v>1630</v>
      </c>
      <c r="Y18" s="28">
        <f>'60"'!M8</f>
        <v>1025</v>
      </c>
      <c r="Z18" s="28">
        <f>'60"'!N8</f>
        <v>0</v>
      </c>
      <c r="AA18" s="28">
        <f>'60"'!O8</f>
        <v>0</v>
      </c>
    </row>
    <row r="19" spans="1:28" x14ac:dyDescent="0.25">
      <c r="A19" s="26" t="s">
        <v>5</v>
      </c>
      <c r="B19" s="28">
        <f>'0"'!C11</f>
        <v>681</v>
      </c>
      <c r="C19" s="28">
        <f>'0"'!D11</f>
        <v>705</v>
      </c>
      <c r="D19" s="28">
        <f>'0"'!E11</f>
        <v>972</v>
      </c>
      <c r="E19" s="28">
        <f>'0"'!F11</f>
        <v>986</v>
      </c>
      <c r="F19" s="28">
        <f>'0"'!G11</f>
        <v>840</v>
      </c>
      <c r="G19" s="28">
        <f>'0"'!H11</f>
        <v>732</v>
      </c>
      <c r="H19" s="28">
        <f>'0"'!I11</f>
        <v>1150</v>
      </c>
      <c r="I19" s="28">
        <f>'0"'!J11</f>
        <v>1171</v>
      </c>
      <c r="J19" s="28">
        <f>'0"'!K11</f>
        <v>984</v>
      </c>
      <c r="K19" s="28">
        <f>'0"'!L11</f>
        <v>874</v>
      </c>
      <c r="L19" s="28">
        <f>'0"'!M11</f>
        <v>0</v>
      </c>
      <c r="M19" s="28">
        <f>'0"'!N11</f>
        <v>0</v>
      </c>
      <c r="O19" s="26" t="s">
        <v>5</v>
      </c>
      <c r="P19" s="28">
        <f>'60"'!D9</f>
        <v>675</v>
      </c>
      <c r="Q19" s="28">
        <f>'60"'!E9</f>
        <v>731</v>
      </c>
      <c r="R19" s="28">
        <f>'60"'!F9</f>
        <v>989</v>
      </c>
      <c r="S19" s="28">
        <f>'60"'!G9</f>
        <v>1403</v>
      </c>
      <c r="T19" s="28">
        <f>'60"'!H9</f>
        <v>871</v>
      </c>
      <c r="U19" s="28">
        <f>'60"'!I9</f>
        <v>739</v>
      </c>
      <c r="V19" s="28">
        <f>'60"'!J9</f>
        <v>1223</v>
      </c>
      <c r="W19" s="28">
        <f>'60"'!K9</f>
        <v>1159</v>
      </c>
      <c r="X19" s="28">
        <f>'60"'!L9</f>
        <v>985</v>
      </c>
      <c r="Y19" s="28">
        <f>'60"'!M9</f>
        <v>897</v>
      </c>
      <c r="Z19" s="28">
        <f>'60"'!N9</f>
        <v>0</v>
      </c>
      <c r="AA19" s="28">
        <f>'60"'!O9</f>
        <v>0</v>
      </c>
    </row>
    <row r="20" spans="1:28" x14ac:dyDescent="0.25">
      <c r="A20" s="26" t="s">
        <v>6</v>
      </c>
      <c r="B20" s="28">
        <f>'0"'!C12</f>
        <v>791</v>
      </c>
      <c r="C20" s="28">
        <f>'0"'!D12</f>
        <v>1022</v>
      </c>
      <c r="D20" s="28">
        <f>'0"'!E12</f>
        <v>970</v>
      </c>
      <c r="E20" s="28">
        <f>'0"'!F12</f>
        <v>980</v>
      </c>
      <c r="F20" s="28">
        <f>'0"'!G12</f>
        <v>1084</v>
      </c>
      <c r="G20" s="28">
        <f>'0"'!H12</f>
        <v>1070</v>
      </c>
      <c r="H20" s="28">
        <f>'0"'!I12</f>
        <v>1016</v>
      </c>
      <c r="I20" s="28">
        <f>'0"'!J12</f>
        <v>1150</v>
      </c>
      <c r="J20" s="28">
        <f>'0"'!K12</f>
        <v>1147</v>
      </c>
      <c r="K20" s="28">
        <f>'0"'!L12</f>
        <v>984</v>
      </c>
      <c r="L20" s="28">
        <f>'0"'!M12</f>
        <v>0</v>
      </c>
      <c r="M20" s="28">
        <f>'0"'!N12</f>
        <v>0</v>
      </c>
      <c r="O20" s="26" t="s">
        <v>6</v>
      </c>
      <c r="P20" s="28">
        <f>'60"'!D10</f>
        <v>1123</v>
      </c>
      <c r="Q20" s="28">
        <f>'60"'!E10</f>
        <v>1059</v>
      </c>
      <c r="R20" s="28">
        <f>'60"'!F10</f>
        <v>1010</v>
      </c>
      <c r="S20" s="28">
        <f>'60"'!G10</f>
        <v>1008</v>
      </c>
      <c r="T20" s="28">
        <f>'60"'!H10</f>
        <v>1136</v>
      </c>
      <c r="U20" s="28">
        <f>'60"'!I10</f>
        <v>1103</v>
      </c>
      <c r="V20" s="28">
        <f>'60"'!J10</f>
        <v>1190</v>
      </c>
      <c r="W20" s="28">
        <f>'60"'!K10</f>
        <v>1072</v>
      </c>
      <c r="X20" s="28">
        <f>'60"'!L10</f>
        <v>1188</v>
      </c>
      <c r="Y20" s="28">
        <f>'60"'!M10</f>
        <v>1022</v>
      </c>
      <c r="Z20" s="28">
        <f>'60"'!N10</f>
        <v>0</v>
      </c>
      <c r="AA20" s="28">
        <f>'60"'!O10</f>
        <v>0</v>
      </c>
    </row>
    <row r="21" spans="1:28" x14ac:dyDescent="0.25">
      <c r="A21" s="26" t="s">
        <v>7</v>
      </c>
      <c r="B21" s="28">
        <f>'0"'!C13</f>
        <v>662</v>
      </c>
      <c r="C21" s="28">
        <f>'0"'!D13</f>
        <v>1057</v>
      </c>
      <c r="D21" s="28">
        <f>'0"'!E13</f>
        <v>810</v>
      </c>
      <c r="E21" s="28">
        <f>'0"'!F13</f>
        <v>761</v>
      </c>
      <c r="F21" s="28">
        <f>'0"'!G13</f>
        <v>761</v>
      </c>
      <c r="G21" s="28">
        <f>'0"'!H13</f>
        <v>800</v>
      </c>
      <c r="H21" s="28">
        <f>'0"'!I13</f>
        <v>961</v>
      </c>
      <c r="I21" s="28">
        <f>'0"'!J13</f>
        <v>1063</v>
      </c>
      <c r="J21" s="28">
        <f>'0"'!K13</f>
        <v>869</v>
      </c>
      <c r="K21" s="28">
        <f>'0"'!L13</f>
        <v>754</v>
      </c>
      <c r="L21" s="28">
        <f>'0"'!M13</f>
        <v>874</v>
      </c>
      <c r="M21" s="28">
        <f>'0"'!N13</f>
        <v>1052</v>
      </c>
      <c r="O21" s="26" t="s">
        <v>7</v>
      </c>
      <c r="P21" s="28">
        <f>'60"'!D11</f>
        <v>699</v>
      </c>
      <c r="Q21" s="28">
        <f>'60"'!E11</f>
        <v>1213</v>
      </c>
      <c r="R21" s="28">
        <f>'60"'!F11</f>
        <v>865</v>
      </c>
      <c r="S21" s="28">
        <f>'60"'!G11</f>
        <v>808</v>
      </c>
      <c r="T21" s="28">
        <f>'60"'!H11</f>
        <v>788</v>
      </c>
      <c r="U21" s="28">
        <f>'60"'!I11</f>
        <v>840</v>
      </c>
      <c r="V21" s="28">
        <f>'60"'!J11</f>
        <v>894</v>
      </c>
      <c r="W21" s="28">
        <f>'60"'!K11</f>
        <v>1108</v>
      </c>
      <c r="X21" s="28">
        <f>'60"'!L11</f>
        <v>891</v>
      </c>
      <c r="Y21" s="28">
        <f>'60"'!M11</f>
        <v>754</v>
      </c>
      <c r="Z21" s="28">
        <f>'60"'!N11</f>
        <v>905</v>
      </c>
      <c r="AA21" s="28">
        <f>'60"'!O11</f>
        <v>1794</v>
      </c>
    </row>
    <row r="22" spans="1:28" x14ac:dyDescent="0.25">
      <c r="A22" s="26" t="s">
        <v>8</v>
      </c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7"/>
      <c r="N22" s="40" t="s">
        <v>30</v>
      </c>
      <c r="O22" s="26" t="s">
        <v>8</v>
      </c>
      <c r="P22" s="35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7"/>
      <c r="AB22" s="40" t="s">
        <v>30</v>
      </c>
    </row>
    <row r="24" spans="1:28" x14ac:dyDescent="0.25">
      <c r="A24" s="25" t="s">
        <v>21</v>
      </c>
      <c r="C24" s="47" t="s">
        <v>31</v>
      </c>
      <c r="D24" s="47"/>
      <c r="E24" s="34" t="s">
        <v>32</v>
      </c>
      <c r="O24" s="25" t="s">
        <v>21</v>
      </c>
      <c r="Q24" s="47" t="s">
        <v>31</v>
      </c>
      <c r="R24" s="47"/>
      <c r="S24" s="34" t="s">
        <v>32</v>
      </c>
    </row>
    <row r="25" spans="1:28" x14ac:dyDescent="0.25">
      <c r="B25" s="47" t="s">
        <v>14</v>
      </c>
      <c r="C25" s="41">
        <f>B21</f>
        <v>662</v>
      </c>
      <c r="D25" s="41">
        <f>C21</f>
        <v>1057</v>
      </c>
      <c r="E25" s="48">
        <f>AVERAGE(C25:D30)</f>
        <v>868.66666666666663</v>
      </c>
      <c r="P25" s="47" t="s">
        <v>14</v>
      </c>
      <c r="Q25" s="41">
        <f>P21</f>
        <v>699</v>
      </c>
      <c r="R25" s="41">
        <f>Q21</f>
        <v>1213</v>
      </c>
      <c r="S25" s="48">
        <f>AVERAGE(Q25:R30)</f>
        <v>963.25</v>
      </c>
    </row>
    <row r="26" spans="1:28" x14ac:dyDescent="0.25">
      <c r="B26" s="47"/>
      <c r="C26" s="41">
        <f>D21</f>
        <v>810</v>
      </c>
      <c r="D26" s="41">
        <f>E21</f>
        <v>761</v>
      </c>
      <c r="E26" s="48"/>
      <c r="P26" s="47"/>
      <c r="Q26" s="41">
        <f>R21</f>
        <v>865</v>
      </c>
      <c r="R26" s="41">
        <f>S21</f>
        <v>808</v>
      </c>
      <c r="S26" s="48"/>
    </row>
    <row r="27" spans="1:28" x14ac:dyDescent="0.25">
      <c r="B27" s="47"/>
      <c r="C27" s="41">
        <f>F21</f>
        <v>761</v>
      </c>
      <c r="D27" s="41">
        <f>G21</f>
        <v>800</v>
      </c>
      <c r="E27" s="48"/>
      <c r="P27" s="47"/>
      <c r="Q27" s="41">
        <f>T21</f>
        <v>788</v>
      </c>
      <c r="R27" s="41">
        <f>U21</f>
        <v>840</v>
      </c>
      <c r="S27" s="48"/>
    </row>
    <row r="28" spans="1:28" x14ac:dyDescent="0.25">
      <c r="B28" s="47"/>
      <c r="C28" s="41">
        <f>H21</f>
        <v>961</v>
      </c>
      <c r="D28" s="41">
        <f>I21</f>
        <v>1063</v>
      </c>
      <c r="E28" s="48"/>
      <c r="P28" s="47"/>
      <c r="Q28" s="41">
        <f>V21</f>
        <v>894</v>
      </c>
      <c r="R28" s="41">
        <f>W21</f>
        <v>1108</v>
      </c>
      <c r="S28" s="48"/>
    </row>
    <row r="29" spans="1:28" x14ac:dyDescent="0.25">
      <c r="B29" s="47"/>
      <c r="C29" s="41">
        <f>J21</f>
        <v>869</v>
      </c>
      <c r="D29" s="41">
        <f>K21</f>
        <v>754</v>
      </c>
      <c r="E29" s="48"/>
      <c r="P29" s="47"/>
      <c r="Q29" s="41">
        <f>X21</f>
        <v>891</v>
      </c>
      <c r="R29" s="41">
        <f>Y21</f>
        <v>754</v>
      </c>
      <c r="S29" s="48"/>
    </row>
    <row r="30" spans="1:28" x14ac:dyDescent="0.25">
      <c r="B30" s="47"/>
      <c r="C30" s="41">
        <f>L21</f>
        <v>874</v>
      </c>
      <c r="D30" s="41">
        <f>M21</f>
        <v>1052</v>
      </c>
      <c r="E30" s="48"/>
      <c r="P30" s="47"/>
      <c r="Q30" s="41">
        <f>Z21</f>
        <v>905</v>
      </c>
      <c r="R30" s="41">
        <f>AA21</f>
        <v>1794</v>
      </c>
      <c r="S30" s="48"/>
    </row>
    <row r="32" spans="1:28" x14ac:dyDescent="0.25">
      <c r="B32" s="46" t="s">
        <v>33</v>
      </c>
      <c r="C32" s="46"/>
      <c r="D32" s="46"/>
      <c r="E32" s="46"/>
      <c r="F32" s="46"/>
      <c r="H32" s="46" t="s">
        <v>34</v>
      </c>
      <c r="I32" s="46"/>
      <c r="J32" s="46"/>
      <c r="K32" s="46"/>
      <c r="L32" s="46"/>
      <c r="P32" s="46" t="s">
        <v>33</v>
      </c>
      <c r="Q32" s="46"/>
      <c r="R32" s="46"/>
      <c r="S32" s="46"/>
      <c r="T32" s="46"/>
      <c r="V32" s="46" t="s">
        <v>34</v>
      </c>
      <c r="W32" s="46"/>
      <c r="X32" s="46"/>
      <c r="Y32" s="46"/>
      <c r="Z32" s="46"/>
    </row>
    <row r="33" spans="2:26" x14ac:dyDescent="0.25">
      <c r="B33" s="42" t="str">
        <f>B11</f>
        <v>CRDS65</v>
      </c>
      <c r="C33" s="42" t="str">
        <f>D11</f>
        <v>CRDS1312</v>
      </c>
      <c r="D33" s="42" t="str">
        <f>F11</f>
        <v>CRD1152.S17</v>
      </c>
      <c r="E33" s="42" t="str">
        <f>H11</f>
        <v>CRD1037B5</v>
      </c>
      <c r="F33" s="42" t="str">
        <f>J11</f>
        <v>CRD759B6</v>
      </c>
      <c r="H33" s="42" t="str">
        <f>B33</f>
        <v>CRDS65</v>
      </c>
      <c r="I33" s="42" t="str">
        <f t="shared" ref="I33:L33" si="0">C33</f>
        <v>CRDS1312</v>
      </c>
      <c r="J33" s="42" t="str">
        <f t="shared" si="0"/>
        <v>CRD1152.S17</v>
      </c>
      <c r="K33" s="42" t="str">
        <f t="shared" si="0"/>
        <v>CRD1037B5</v>
      </c>
      <c r="L33" s="42" t="str">
        <f t="shared" si="0"/>
        <v>CRD759B6</v>
      </c>
      <c r="P33" s="42" t="str">
        <f>B33</f>
        <v>CRDS65</v>
      </c>
      <c r="Q33" s="42" t="str">
        <f t="shared" ref="Q33:T33" si="1">C33</f>
        <v>CRDS1312</v>
      </c>
      <c r="R33" s="42" t="str">
        <f t="shared" si="1"/>
        <v>CRD1152.S17</v>
      </c>
      <c r="S33" s="42" t="str">
        <f t="shared" si="1"/>
        <v>CRD1037B5</v>
      </c>
      <c r="T33" s="42" t="str">
        <f t="shared" si="1"/>
        <v>CRD759B6</v>
      </c>
      <c r="V33" s="42" t="str">
        <f>P33</f>
        <v>CRDS65</v>
      </c>
      <c r="W33" s="42" t="str">
        <f t="shared" ref="W33:Z33" si="2">Q33</f>
        <v>CRDS1312</v>
      </c>
      <c r="X33" s="42" t="str">
        <f t="shared" si="2"/>
        <v>CRD1152.S17</v>
      </c>
      <c r="Y33" s="42" t="str">
        <f t="shared" si="2"/>
        <v>CRD1037B5</v>
      </c>
      <c r="Z33" s="42" t="str">
        <f t="shared" si="2"/>
        <v>CRD759B6</v>
      </c>
    </row>
    <row r="34" spans="2:26" x14ac:dyDescent="0.25">
      <c r="B34" s="19">
        <f t="shared" ref="B34:B39" si="3">AVERAGE(B15:C15)</f>
        <v>1015</v>
      </c>
      <c r="C34" s="19">
        <f t="shared" ref="C34:C39" si="4">AVERAGE(D15:E15)</f>
        <v>745</v>
      </c>
      <c r="D34" s="19">
        <f t="shared" ref="D34:D39" si="5">AVERAGE(F15:G15)</f>
        <v>7840</v>
      </c>
      <c r="E34" s="19">
        <f t="shared" ref="E34:E39" si="6">AVERAGE(H15:I15)</f>
        <v>15295.5</v>
      </c>
      <c r="F34" s="19">
        <f t="shared" ref="F34:F39" si="7">AVERAGE(J15:K15)</f>
        <v>26784.5</v>
      </c>
      <c r="H34" s="19">
        <f>B34/$E$25</f>
        <v>1.1684574059861859</v>
      </c>
      <c r="I34" s="19">
        <f t="shared" ref="I34:L39" si="8">C34/$E$25</f>
        <v>0.85763622409823492</v>
      </c>
      <c r="J34" s="19">
        <f t="shared" si="8"/>
        <v>9.0253261703760561</v>
      </c>
      <c r="K34" s="19">
        <f t="shared" si="8"/>
        <v>17.608019953952418</v>
      </c>
      <c r="L34" s="19">
        <f t="shared" si="8"/>
        <v>30.834036838066002</v>
      </c>
      <c r="P34" s="19">
        <f t="shared" ref="P34:P39" si="9">AVERAGE(P15:Q15)</f>
        <v>1001</v>
      </c>
      <c r="Q34" s="19">
        <f t="shared" ref="Q34:Q39" si="10">AVERAGE(R15:S15)</f>
        <v>765.5</v>
      </c>
      <c r="R34" s="19">
        <f t="shared" ref="R34:R39" si="11">AVERAGE(T15:U15)</f>
        <v>9825</v>
      </c>
      <c r="S34" s="19">
        <f t="shared" ref="S34:S39" si="12">AVERAGE(V15:W15)</f>
        <v>18097.5</v>
      </c>
      <c r="T34" s="19">
        <f t="shared" ref="T34:T39" si="13">AVERAGE(X15:Y15)</f>
        <v>32848</v>
      </c>
      <c r="V34" s="19">
        <f>P34/$E$25</f>
        <v>1.1523407521105142</v>
      </c>
      <c r="W34" s="19">
        <f t="shared" ref="W34:Z39" si="14">Q34/$E$25</f>
        <v>0.88123561013046814</v>
      </c>
      <c r="X34" s="19">
        <f t="shared" si="14"/>
        <v>11.310437452033769</v>
      </c>
      <c r="Y34" s="19">
        <f t="shared" si="14"/>
        <v>20.83365310821182</v>
      </c>
      <c r="Z34" s="19">
        <f t="shared" si="14"/>
        <v>37.814274750575599</v>
      </c>
    </row>
    <row r="35" spans="2:26" x14ac:dyDescent="0.25">
      <c r="B35" s="20">
        <f t="shared" si="3"/>
        <v>673</v>
      </c>
      <c r="C35" s="20">
        <f t="shared" si="4"/>
        <v>704</v>
      </c>
      <c r="D35" s="20">
        <f t="shared" si="5"/>
        <v>879</v>
      </c>
      <c r="E35" s="20">
        <f t="shared" si="6"/>
        <v>6373</v>
      </c>
      <c r="F35" s="20">
        <f t="shared" si="7"/>
        <v>25612.5</v>
      </c>
      <c r="H35" s="20">
        <f t="shared" ref="H35:H39" si="15">B35/$E$25</f>
        <v>0.77475057559478133</v>
      </c>
      <c r="I35" s="20">
        <f t="shared" si="8"/>
        <v>0.81043745203376827</v>
      </c>
      <c r="J35" s="20">
        <f t="shared" si="8"/>
        <v>1.0118956254796623</v>
      </c>
      <c r="K35" s="20">
        <f t="shared" si="8"/>
        <v>7.3365310821181895</v>
      </c>
      <c r="L35" s="20">
        <f t="shared" si="8"/>
        <v>29.484842670759786</v>
      </c>
      <c r="P35" s="20">
        <f t="shared" si="9"/>
        <v>697.5</v>
      </c>
      <c r="Q35" s="20">
        <f t="shared" si="10"/>
        <v>731.5</v>
      </c>
      <c r="R35" s="20">
        <f t="shared" si="11"/>
        <v>927</v>
      </c>
      <c r="S35" s="20">
        <f t="shared" si="12"/>
        <v>7103.5</v>
      </c>
      <c r="T35" s="20">
        <f t="shared" si="13"/>
        <v>27472</v>
      </c>
      <c r="V35" s="20">
        <f t="shared" ref="V35:V39" si="16">P35/$E$25</f>
        <v>0.80295471987720646</v>
      </c>
      <c r="W35" s="20">
        <f t="shared" si="14"/>
        <v>0.8420951650038373</v>
      </c>
      <c r="X35" s="20">
        <f t="shared" si="14"/>
        <v>1.0671527244819647</v>
      </c>
      <c r="Y35" s="20">
        <f t="shared" si="14"/>
        <v>8.1774750575594783</v>
      </c>
      <c r="Z35" s="20">
        <f t="shared" si="14"/>
        <v>31.62547966231773</v>
      </c>
    </row>
    <row r="36" spans="2:26" x14ac:dyDescent="0.25">
      <c r="B36" s="20">
        <f t="shared" si="3"/>
        <v>836.5</v>
      </c>
      <c r="C36" s="20">
        <f t="shared" si="4"/>
        <v>1220.5</v>
      </c>
      <c r="D36" s="20">
        <f t="shared" si="5"/>
        <v>1104</v>
      </c>
      <c r="E36" s="20">
        <f t="shared" si="6"/>
        <v>1352.5</v>
      </c>
      <c r="F36" s="20">
        <f t="shared" si="7"/>
        <v>12086.5</v>
      </c>
      <c r="H36" s="20">
        <f t="shared" si="15"/>
        <v>0.96297006907137384</v>
      </c>
      <c r="I36" s="20">
        <f t="shared" si="8"/>
        <v>1.4050268610897929</v>
      </c>
      <c r="J36" s="20">
        <f t="shared" si="8"/>
        <v>1.2709132770529548</v>
      </c>
      <c r="K36" s="20">
        <f t="shared" si="8"/>
        <v>1.5569838833461245</v>
      </c>
      <c r="L36" s="20">
        <f t="shared" si="8"/>
        <v>13.913852647735995</v>
      </c>
      <c r="P36" s="20">
        <f t="shared" si="9"/>
        <v>871</v>
      </c>
      <c r="Q36" s="20">
        <f t="shared" si="10"/>
        <v>1261.5</v>
      </c>
      <c r="R36" s="20">
        <f t="shared" si="11"/>
        <v>1127.5</v>
      </c>
      <c r="S36" s="20">
        <f t="shared" si="12"/>
        <v>1791.5</v>
      </c>
      <c r="T36" s="20">
        <f t="shared" si="13"/>
        <v>12515.5</v>
      </c>
      <c r="V36" s="20">
        <f t="shared" si="16"/>
        <v>1.0026861089792787</v>
      </c>
      <c r="W36" s="20">
        <f t="shared" si="14"/>
        <v>1.4522256331542596</v>
      </c>
      <c r="X36" s="20">
        <f t="shared" si="14"/>
        <v>1.297966231772832</v>
      </c>
      <c r="Y36" s="20">
        <f t="shared" si="14"/>
        <v>2.0623561013046814</v>
      </c>
      <c r="Z36" s="20">
        <f t="shared" si="14"/>
        <v>14.407712970069072</v>
      </c>
    </row>
    <row r="37" spans="2:26" x14ac:dyDescent="0.25">
      <c r="B37" s="20">
        <f t="shared" si="3"/>
        <v>867.5</v>
      </c>
      <c r="C37" s="20">
        <f t="shared" si="4"/>
        <v>683</v>
      </c>
      <c r="D37" s="20">
        <f t="shared" si="5"/>
        <v>786.5</v>
      </c>
      <c r="E37" s="20">
        <f t="shared" si="6"/>
        <v>724</v>
      </c>
      <c r="F37" s="20">
        <f t="shared" si="7"/>
        <v>1251</v>
      </c>
      <c r="H37" s="20">
        <f t="shared" si="15"/>
        <v>0.99865694551036077</v>
      </c>
      <c r="I37" s="20">
        <f t="shared" si="8"/>
        <v>0.78626247122026094</v>
      </c>
      <c r="J37" s="20">
        <f t="shared" si="8"/>
        <v>0.90541059094397547</v>
      </c>
      <c r="K37" s="20">
        <f t="shared" si="8"/>
        <v>0.83346124328472759</v>
      </c>
      <c r="L37" s="20">
        <f t="shared" si="8"/>
        <v>1.4401381427475057</v>
      </c>
      <c r="P37" s="20">
        <f t="shared" si="9"/>
        <v>866.5</v>
      </c>
      <c r="Q37" s="20">
        <f t="shared" si="10"/>
        <v>701</v>
      </c>
      <c r="R37" s="20">
        <f t="shared" si="11"/>
        <v>793.5</v>
      </c>
      <c r="S37" s="20">
        <f t="shared" si="12"/>
        <v>752</v>
      </c>
      <c r="T37" s="20">
        <f t="shared" si="13"/>
        <v>1327.5</v>
      </c>
      <c r="V37" s="20">
        <f t="shared" si="16"/>
        <v>0.99750575594781277</v>
      </c>
      <c r="W37" s="20">
        <f t="shared" si="14"/>
        <v>0.80698388334612436</v>
      </c>
      <c r="X37" s="20">
        <f t="shared" si="14"/>
        <v>0.91346891788181128</v>
      </c>
      <c r="Y37" s="20">
        <f t="shared" si="14"/>
        <v>0.86569455103607063</v>
      </c>
      <c r="Z37" s="20">
        <f t="shared" si="14"/>
        <v>1.5282041442824252</v>
      </c>
    </row>
    <row r="38" spans="2:26" x14ac:dyDescent="0.25">
      <c r="B38" s="20">
        <f t="shared" si="3"/>
        <v>693</v>
      </c>
      <c r="C38" s="20">
        <f t="shared" si="4"/>
        <v>979</v>
      </c>
      <c r="D38" s="20">
        <f t="shared" si="5"/>
        <v>786</v>
      </c>
      <c r="E38" s="20">
        <f t="shared" si="6"/>
        <v>1160.5</v>
      </c>
      <c r="F38" s="20">
        <f t="shared" si="7"/>
        <v>929</v>
      </c>
      <c r="H38" s="20">
        <f t="shared" si="15"/>
        <v>0.79777436684574066</v>
      </c>
      <c r="I38" s="20">
        <f t="shared" si="8"/>
        <v>1.127014581734459</v>
      </c>
      <c r="J38" s="20">
        <f t="shared" si="8"/>
        <v>0.90483499616270147</v>
      </c>
      <c r="K38" s="20">
        <f t="shared" si="8"/>
        <v>1.3359554873369148</v>
      </c>
      <c r="L38" s="20">
        <f t="shared" si="8"/>
        <v>1.0694551036070608</v>
      </c>
      <c r="P38" s="20">
        <f t="shared" si="9"/>
        <v>703</v>
      </c>
      <c r="Q38" s="20">
        <f t="shared" si="10"/>
        <v>1196</v>
      </c>
      <c r="R38" s="20">
        <f t="shared" si="11"/>
        <v>805</v>
      </c>
      <c r="S38" s="20">
        <f t="shared" si="12"/>
        <v>1191</v>
      </c>
      <c r="T38" s="20">
        <f t="shared" si="13"/>
        <v>941</v>
      </c>
      <c r="V38" s="20">
        <f t="shared" si="16"/>
        <v>0.80928626247122026</v>
      </c>
      <c r="W38" s="20">
        <f t="shared" si="14"/>
        <v>1.3768227168073677</v>
      </c>
      <c r="X38" s="20">
        <f t="shared" si="14"/>
        <v>0.9267075978511129</v>
      </c>
      <c r="Y38" s="20">
        <f t="shared" si="14"/>
        <v>1.3710667689946279</v>
      </c>
      <c r="Z38" s="20">
        <f t="shared" si="14"/>
        <v>1.0832693783576364</v>
      </c>
    </row>
    <row r="39" spans="2:26" x14ac:dyDescent="0.25">
      <c r="B39" s="21">
        <f t="shared" si="3"/>
        <v>906.5</v>
      </c>
      <c r="C39" s="21">
        <f t="shared" si="4"/>
        <v>975</v>
      </c>
      <c r="D39" s="21">
        <f t="shared" si="5"/>
        <v>1077</v>
      </c>
      <c r="E39" s="21">
        <f t="shared" si="6"/>
        <v>1083</v>
      </c>
      <c r="F39" s="21">
        <f t="shared" si="7"/>
        <v>1065.5</v>
      </c>
      <c r="H39" s="21">
        <f t="shared" si="15"/>
        <v>1.0435533384497315</v>
      </c>
      <c r="I39" s="21">
        <f t="shared" si="8"/>
        <v>1.1224098234842672</v>
      </c>
      <c r="J39" s="21">
        <f t="shared" si="8"/>
        <v>1.2398311588641597</v>
      </c>
      <c r="K39" s="21">
        <f t="shared" si="8"/>
        <v>1.2467382962394475</v>
      </c>
      <c r="L39" s="21">
        <f t="shared" si="8"/>
        <v>1.2265924788948581</v>
      </c>
      <c r="P39" s="21">
        <f t="shared" si="9"/>
        <v>1091</v>
      </c>
      <c r="Q39" s="21">
        <f t="shared" si="10"/>
        <v>1009</v>
      </c>
      <c r="R39" s="21">
        <f t="shared" si="11"/>
        <v>1119.5</v>
      </c>
      <c r="S39" s="21">
        <f t="shared" si="12"/>
        <v>1131</v>
      </c>
      <c r="T39" s="21">
        <f t="shared" si="13"/>
        <v>1105</v>
      </c>
      <c r="V39" s="21">
        <f t="shared" si="16"/>
        <v>1.2559478127398311</v>
      </c>
      <c r="W39" s="21">
        <f t="shared" si="14"/>
        <v>1.1615502686108981</v>
      </c>
      <c r="X39" s="21">
        <f t="shared" si="14"/>
        <v>1.2887567152724482</v>
      </c>
      <c r="Y39" s="21">
        <f t="shared" si="14"/>
        <v>1.3019953952417498</v>
      </c>
      <c r="Z39" s="21">
        <f t="shared" si="14"/>
        <v>1.2720644666155028</v>
      </c>
    </row>
  </sheetData>
  <mergeCells count="16">
    <mergeCell ref="L11:M11"/>
    <mergeCell ref="B11:C11"/>
    <mergeCell ref="D11:E11"/>
    <mergeCell ref="F11:G11"/>
    <mergeCell ref="H11:I11"/>
    <mergeCell ref="J11:K11"/>
    <mergeCell ref="B32:F32"/>
    <mergeCell ref="H32:L32"/>
    <mergeCell ref="P32:T32"/>
    <mergeCell ref="V32:Z32"/>
    <mergeCell ref="C24:D24"/>
    <mergeCell ref="Q24:R24"/>
    <mergeCell ref="B25:B30"/>
    <mergeCell ref="E25:E30"/>
    <mergeCell ref="P25:P30"/>
    <mergeCell ref="S25:S30"/>
  </mergeCells>
  <conditionalFormatting sqref="H34:L39">
    <cfRule type="cellIs" dxfId="1" priority="2" operator="greaterThan">
      <formula>3</formula>
    </cfRule>
  </conditionalFormatting>
  <conditionalFormatting sqref="V34:Z39">
    <cfRule type="cellIs" dxfId="0" priority="1" operator="greater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0"</vt:lpstr>
      <vt:lpstr>60"</vt:lpstr>
      <vt:lpstr>Ananysis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chemicals</cp:lastModifiedBy>
  <dcterms:created xsi:type="dcterms:W3CDTF">2015-08-19T11:01:34Z</dcterms:created>
  <dcterms:modified xsi:type="dcterms:W3CDTF">2015-08-24T09:10:43Z</dcterms:modified>
</cp:coreProperties>
</file>