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6675" windowHeight="6150" activeTab="2"/>
  </bookViews>
  <sheets>
    <sheet name="Raw data 0min" sheetId="1" r:id="rId1"/>
    <sheet name="Raw data 30min" sheetId="3" r:id="rId2"/>
    <sheet name="analysis" sheetId="2" r:id="rId3"/>
  </sheets>
  <calcPr calcId="144525"/>
</workbook>
</file>

<file path=xl/calcChain.xml><?xml version="1.0" encoding="utf-8"?>
<calcChain xmlns="http://schemas.openxmlformats.org/spreadsheetml/2006/main">
  <c r="AA21" i="2" l="1"/>
  <c r="Y21" i="2"/>
  <c r="W21" i="2"/>
  <c r="U21" i="2"/>
  <c r="S21" i="2"/>
  <c r="Z21" i="2"/>
  <c r="X21" i="2"/>
  <c r="Q29" i="2" s="1"/>
  <c r="V21" i="2"/>
  <c r="T21" i="2"/>
  <c r="Q27" i="2" s="1"/>
  <c r="R21" i="2"/>
  <c r="Q21" i="2"/>
  <c r="P21" i="2"/>
  <c r="Q25" i="2" s="1"/>
  <c r="Y20" i="2"/>
  <c r="X20" i="2"/>
  <c r="W20" i="2"/>
  <c r="S39" i="2" s="1"/>
  <c r="V20" i="2"/>
  <c r="U20" i="2"/>
  <c r="T20" i="2"/>
  <c r="S20" i="2"/>
  <c r="Q39" i="2" s="1"/>
  <c r="R20" i="2"/>
  <c r="Q20" i="2"/>
  <c r="P20" i="2"/>
  <c r="Y19" i="2"/>
  <c r="X19" i="2"/>
  <c r="T38" i="2" s="1"/>
  <c r="W19" i="2"/>
  <c r="S38" i="2" s="1"/>
  <c r="V19" i="2"/>
  <c r="U19" i="2"/>
  <c r="T19" i="2"/>
  <c r="S19" i="2"/>
  <c r="Q38" i="2" s="1"/>
  <c r="R19" i="2"/>
  <c r="Q19" i="2"/>
  <c r="P19" i="2"/>
  <c r="Y18" i="2"/>
  <c r="T37" i="2" s="1"/>
  <c r="X18" i="2"/>
  <c r="W18" i="2"/>
  <c r="V18" i="2"/>
  <c r="U18" i="2"/>
  <c r="R37" i="2" s="1"/>
  <c r="T18" i="2"/>
  <c r="S18" i="2"/>
  <c r="R18" i="2"/>
  <c r="Q18" i="2"/>
  <c r="P37" i="2" s="1"/>
  <c r="P18" i="2"/>
  <c r="Y17" i="2"/>
  <c r="X17" i="2"/>
  <c r="W17" i="2"/>
  <c r="S36" i="2" s="1"/>
  <c r="V17" i="2"/>
  <c r="U17" i="2"/>
  <c r="T17" i="2"/>
  <c r="S17" i="2"/>
  <c r="Q36" i="2" s="1"/>
  <c r="R17" i="2"/>
  <c r="Q17" i="2"/>
  <c r="P17" i="2"/>
  <c r="Y16" i="2"/>
  <c r="T35" i="2" s="1"/>
  <c r="X16" i="2"/>
  <c r="W16" i="2"/>
  <c r="V16" i="2"/>
  <c r="U16" i="2"/>
  <c r="R35" i="2" s="1"/>
  <c r="T16" i="2"/>
  <c r="S16" i="2"/>
  <c r="R16" i="2"/>
  <c r="Q16" i="2"/>
  <c r="P35" i="2" s="1"/>
  <c r="P16" i="2"/>
  <c r="Y15" i="2"/>
  <c r="X15" i="2"/>
  <c r="W15" i="2"/>
  <c r="S34" i="2" s="1"/>
  <c r="V15" i="2"/>
  <c r="U15" i="2"/>
  <c r="T15" i="2"/>
  <c r="S15" i="2"/>
  <c r="Q34" i="2" s="1"/>
  <c r="R15" i="2"/>
  <c r="Q15" i="2"/>
  <c r="P15" i="2"/>
  <c r="T39" i="2"/>
  <c r="R39" i="2"/>
  <c r="P39" i="2"/>
  <c r="R38" i="2"/>
  <c r="P38" i="2"/>
  <c r="S37" i="2"/>
  <c r="Q37" i="2"/>
  <c r="T36" i="2"/>
  <c r="R36" i="2"/>
  <c r="P36" i="2"/>
  <c r="S35" i="2"/>
  <c r="Q35" i="2"/>
  <c r="T34" i="2"/>
  <c r="R34" i="2"/>
  <c r="R30" i="2"/>
  <c r="Q30" i="2"/>
  <c r="R29" i="2"/>
  <c r="R28" i="2"/>
  <c r="Q28" i="2"/>
  <c r="R27" i="2"/>
  <c r="R26" i="2"/>
  <c r="Q26" i="2"/>
  <c r="R25" i="2"/>
  <c r="C19" i="2"/>
  <c r="M21" i="2"/>
  <c r="L21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B34" i="2" s="1"/>
  <c r="P34" i="2" l="1"/>
  <c r="S25" i="2"/>
  <c r="D25" i="2"/>
  <c r="D26" i="2"/>
  <c r="D27" i="2"/>
  <c r="D28" i="2"/>
  <c r="D29" i="2"/>
  <c r="D30" i="2"/>
  <c r="C26" i="2"/>
  <c r="C27" i="2"/>
  <c r="C28" i="2"/>
  <c r="C29" i="2"/>
  <c r="C30" i="2"/>
  <c r="C25" i="2"/>
  <c r="F34" i="2"/>
  <c r="E34" i="2"/>
  <c r="D34" i="2"/>
  <c r="C34" i="2"/>
  <c r="F39" i="2"/>
  <c r="F38" i="2"/>
  <c r="F37" i="2"/>
  <c r="F36" i="2"/>
  <c r="F35" i="2"/>
  <c r="E39" i="2"/>
  <c r="E38" i="2"/>
  <c r="E37" i="2"/>
  <c r="E36" i="2"/>
  <c r="E35" i="2"/>
  <c r="D39" i="2"/>
  <c r="D38" i="2"/>
  <c r="D37" i="2"/>
  <c r="D36" i="2"/>
  <c r="D35" i="2"/>
  <c r="C39" i="2"/>
  <c r="C38" i="2"/>
  <c r="C37" i="2"/>
  <c r="C36" i="2"/>
  <c r="C35" i="2"/>
  <c r="B35" i="2"/>
  <c r="B36" i="2"/>
  <c r="B37" i="2"/>
  <c r="B38" i="2"/>
  <c r="B39" i="2"/>
  <c r="C33" i="2"/>
  <c r="D33" i="2"/>
  <c r="E33" i="2"/>
  <c r="F33" i="2"/>
  <c r="B33" i="2"/>
  <c r="E25" i="2" l="1"/>
  <c r="V34" i="2" s="1"/>
  <c r="L33" i="2"/>
  <c r="T33" i="2"/>
  <c r="Z33" i="2" s="1"/>
  <c r="J33" i="2"/>
  <c r="R33" i="2"/>
  <c r="X33" i="2" s="1"/>
  <c r="Z38" i="2"/>
  <c r="W37" i="2"/>
  <c r="Y35" i="2"/>
  <c r="Z39" i="2"/>
  <c r="W38" i="2"/>
  <c r="Y36" i="2"/>
  <c r="V35" i="2"/>
  <c r="H33" i="2"/>
  <c r="P33" i="2"/>
  <c r="V33" i="2" s="1"/>
  <c r="K33" i="2"/>
  <c r="S33" i="2"/>
  <c r="Y33" i="2" s="1"/>
  <c r="I33" i="2"/>
  <c r="Q33" i="2"/>
  <c r="W33" i="2" s="1"/>
  <c r="W39" i="2"/>
  <c r="Y37" i="2"/>
  <c r="V36" i="2"/>
  <c r="X34" i="2"/>
  <c r="Y38" i="2"/>
  <c r="V37" i="2"/>
  <c r="X35" i="2"/>
  <c r="I34" i="2"/>
  <c r="H38" i="2"/>
  <c r="H36" i="2"/>
  <c r="J39" i="2"/>
  <c r="J38" i="2"/>
  <c r="J37" i="2"/>
  <c r="J36" i="2"/>
  <c r="J35" i="2"/>
  <c r="J34" i="2"/>
  <c r="H35" i="2"/>
  <c r="I39" i="2"/>
  <c r="I38" i="2"/>
  <c r="I37" i="2"/>
  <c r="I36" i="2"/>
  <c r="I35" i="2"/>
  <c r="K34" i="2" l="1"/>
  <c r="K35" i="2"/>
  <c r="K36" i="2"/>
  <c r="K37" i="2"/>
  <c r="K38" i="2"/>
  <c r="K39" i="2"/>
  <c r="H37" i="2"/>
  <c r="L34" i="2"/>
  <c r="L35" i="2"/>
  <c r="L36" i="2"/>
  <c r="L37" i="2"/>
  <c r="L38" i="2"/>
  <c r="L39" i="2"/>
  <c r="H39" i="2"/>
  <c r="H34" i="2"/>
  <c r="Y34" i="2"/>
  <c r="W36" i="2"/>
  <c r="Z37" i="2"/>
  <c r="X39" i="2"/>
  <c r="W35" i="2"/>
  <c r="Z36" i="2"/>
  <c r="X38" i="2"/>
  <c r="W34" i="2"/>
  <c r="Z35" i="2"/>
  <c r="X37" i="2"/>
  <c r="V39" i="2"/>
  <c r="Z34" i="2"/>
  <c r="X36" i="2"/>
  <c r="V38" i="2"/>
  <c r="Y39" i="2"/>
</calcChain>
</file>

<file path=xl/sharedStrings.xml><?xml version="1.0" encoding="utf-8"?>
<sst xmlns="http://schemas.openxmlformats.org/spreadsheetml/2006/main" count="176" uniqueCount="47">
  <si>
    <t>User: USER</t>
  </si>
  <si>
    <t>Path: C:\Program Files (x86)\BMG\NEPHELOgalaxy\User\Data\</t>
  </si>
  <si>
    <t>Test ID: 1112</t>
  </si>
  <si>
    <t>Test Name: SOLUBILITY TEST</t>
  </si>
  <si>
    <t>Date: 8/17/2015</t>
  </si>
  <si>
    <t>Time: 6:02:44 PM</t>
  </si>
  <si>
    <t>ID1: crd1384 TO 1388</t>
  </si>
  <si>
    <t>ID2: 100uM_1%DMSO-READ1</t>
  </si>
  <si>
    <t>ID3: pH-7.4,KPO4,20mM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</si>
  <si>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</si>
  <si>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</si>
  <si>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</si>
  <si>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</si>
  <si>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</si>
  <si>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</si>
  <si>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</si>
  <si>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</si>
  <si>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</si>
  <si>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</si>
  <si>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</si>
  <si>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VC</t>
  </si>
  <si>
    <t>Buffer</t>
  </si>
  <si>
    <t>1% DMSO</t>
  </si>
  <si>
    <t>100µM</t>
  </si>
  <si>
    <t>50µM</t>
  </si>
  <si>
    <t>25µM</t>
  </si>
  <si>
    <t>12.5µM</t>
  </si>
  <si>
    <t>6.25µM</t>
  </si>
  <si>
    <t>3.125µM</t>
  </si>
  <si>
    <t>Cpd ID</t>
  </si>
  <si>
    <t>CRD1385</t>
  </si>
  <si>
    <t>CRD1386</t>
  </si>
  <si>
    <t>CRD1387</t>
  </si>
  <si>
    <t>CRD1388</t>
  </si>
  <si>
    <t>Conditions</t>
  </si>
  <si>
    <t>20mM, KPO4 pH-7.4</t>
  </si>
  <si>
    <t>Analysis</t>
  </si>
  <si>
    <t>Replicates</t>
  </si>
  <si>
    <t>Avg</t>
  </si>
  <si>
    <t>Avg values</t>
  </si>
  <si>
    <t>Fold insolubility</t>
  </si>
  <si>
    <t>*Error</t>
  </si>
  <si>
    <t>CRD</t>
  </si>
  <si>
    <t>CRDS65</t>
  </si>
  <si>
    <t>Raw Data: 0min</t>
  </si>
  <si>
    <t>Raw Data: 30min</t>
  </si>
  <si>
    <t>DATE-17.08.15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</si>
</sst>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sqref="A1:XFD1048576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25518</v>
      </c>
      <c r="C14" s="4">
        <v>21135</v>
      </c>
      <c r="D14" s="4">
        <v>30696</v>
      </c>
      <c r="E14" s="4">
        <v>29824</v>
      </c>
      <c r="F14" s="4">
        <v>1501</v>
      </c>
      <c r="G14" s="4">
        <v>1516</v>
      </c>
      <c r="H14" s="4">
        <v>1377</v>
      </c>
      <c r="I14" s="4">
        <v>1248</v>
      </c>
      <c r="J14" s="4">
        <v>846</v>
      </c>
      <c r="K14" s="4">
        <v>957</v>
      </c>
      <c r="L14" s="4">
        <v>1057</v>
      </c>
      <c r="M14" s="5">
        <v>1257</v>
      </c>
    </row>
    <row r="15" spans="1:13" x14ac:dyDescent="0.25">
      <c r="A15" s="2" t="s">
        <v>12</v>
      </c>
      <c r="B15" s="6">
        <v>14507</v>
      </c>
      <c r="C15" s="7">
        <v>11112</v>
      </c>
      <c r="D15" s="7">
        <v>17321</v>
      </c>
      <c r="E15" s="7">
        <v>16554</v>
      </c>
      <c r="F15" s="7">
        <v>946</v>
      </c>
      <c r="G15" s="7">
        <v>1263</v>
      </c>
      <c r="H15" s="7">
        <v>1136</v>
      </c>
      <c r="I15" s="7">
        <v>1335</v>
      </c>
      <c r="J15" s="7">
        <v>1078</v>
      </c>
      <c r="K15" s="7">
        <v>1207</v>
      </c>
      <c r="L15" s="7">
        <v>1355</v>
      </c>
      <c r="M15" s="8">
        <v>739</v>
      </c>
    </row>
    <row r="16" spans="1:13" x14ac:dyDescent="0.25">
      <c r="A16" s="2" t="s">
        <v>13</v>
      </c>
      <c r="B16" s="6">
        <v>4454</v>
      </c>
      <c r="C16" s="7">
        <v>3481</v>
      </c>
      <c r="D16" s="7">
        <v>3857</v>
      </c>
      <c r="E16" s="7">
        <v>6046</v>
      </c>
      <c r="F16" s="7">
        <v>1080</v>
      </c>
      <c r="G16" s="7">
        <v>950</v>
      </c>
      <c r="H16" s="7">
        <v>923</v>
      </c>
      <c r="I16" s="7">
        <v>1144</v>
      </c>
      <c r="J16" s="7">
        <v>879</v>
      </c>
      <c r="K16" s="7">
        <v>1054</v>
      </c>
      <c r="L16" s="7">
        <v>1051</v>
      </c>
      <c r="M16" s="8">
        <v>851</v>
      </c>
    </row>
    <row r="17" spans="1:13" x14ac:dyDescent="0.25">
      <c r="A17" s="2" t="s">
        <v>14</v>
      </c>
      <c r="B17" s="6">
        <v>1444</v>
      </c>
      <c r="C17" s="7">
        <v>1247</v>
      </c>
      <c r="D17" s="7">
        <v>984</v>
      </c>
      <c r="E17" s="7">
        <v>1321</v>
      </c>
      <c r="F17" s="7">
        <v>1195</v>
      </c>
      <c r="G17" s="7">
        <v>1509</v>
      </c>
      <c r="H17" s="7">
        <v>1746</v>
      </c>
      <c r="I17" s="7">
        <v>1738</v>
      </c>
      <c r="J17" s="7">
        <v>1210</v>
      </c>
      <c r="K17" s="7">
        <v>916</v>
      </c>
      <c r="L17" s="7">
        <v>972</v>
      </c>
      <c r="M17" s="8">
        <v>1118</v>
      </c>
    </row>
    <row r="18" spans="1:13" x14ac:dyDescent="0.25">
      <c r="A18" s="2" t="s">
        <v>15</v>
      </c>
      <c r="B18" s="6">
        <v>1039</v>
      </c>
      <c r="C18" s="7">
        <v>5075</v>
      </c>
      <c r="D18" s="7">
        <v>1647</v>
      </c>
      <c r="E18" s="7">
        <v>1331</v>
      </c>
      <c r="F18" s="7">
        <v>1244</v>
      </c>
      <c r="G18" s="7">
        <v>976</v>
      </c>
      <c r="H18" s="7">
        <v>1040</v>
      </c>
      <c r="I18" s="7">
        <v>1575</v>
      </c>
      <c r="J18" s="7">
        <v>1210</v>
      </c>
      <c r="K18" s="7">
        <v>3395</v>
      </c>
      <c r="L18" s="7">
        <v>1052</v>
      </c>
      <c r="M18" s="8">
        <v>885</v>
      </c>
    </row>
    <row r="19" spans="1:13" x14ac:dyDescent="0.25">
      <c r="A19" s="2" t="s">
        <v>16</v>
      </c>
      <c r="B19" s="6">
        <v>940</v>
      </c>
      <c r="C19" s="7">
        <v>1057</v>
      </c>
      <c r="D19" s="7">
        <v>1143</v>
      </c>
      <c r="E19" s="7">
        <v>981</v>
      </c>
      <c r="F19" s="7">
        <v>770</v>
      </c>
      <c r="G19" s="7">
        <v>925</v>
      </c>
      <c r="H19" s="7">
        <v>1121</v>
      </c>
      <c r="I19" s="7">
        <v>853</v>
      </c>
      <c r="J19" s="7">
        <v>831</v>
      </c>
      <c r="K19" s="7">
        <v>828</v>
      </c>
      <c r="L19" s="7">
        <v>1053</v>
      </c>
      <c r="M19" s="8">
        <v>833</v>
      </c>
    </row>
    <row r="20" spans="1:13" x14ac:dyDescent="0.25">
      <c r="A20" s="2" t="s">
        <v>17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G29" sqref="G29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25518</v>
      </c>
      <c r="C14" s="4">
        <v>21135</v>
      </c>
      <c r="D14" s="4">
        <v>30696</v>
      </c>
      <c r="E14" s="4">
        <v>29824</v>
      </c>
      <c r="F14" s="4">
        <v>1501</v>
      </c>
      <c r="G14" s="4">
        <v>1516</v>
      </c>
      <c r="H14" s="4">
        <v>1377</v>
      </c>
      <c r="I14" s="4">
        <v>1248</v>
      </c>
      <c r="J14" s="4">
        <v>846</v>
      </c>
      <c r="K14" s="4">
        <v>957</v>
      </c>
      <c r="L14" s="4">
        <v>1057</v>
      </c>
      <c r="M14" s="5">
        <v>1257</v>
      </c>
    </row>
    <row r="15" spans="1:13" x14ac:dyDescent="0.25">
      <c r="A15" s="2" t="s">
        <v>12</v>
      </c>
      <c r="B15" s="6">
        <v>14507</v>
      </c>
      <c r="C15" s="7">
        <v>11112</v>
      </c>
      <c r="D15" s="7">
        <v>17321</v>
      </c>
      <c r="E15" s="7">
        <v>16554</v>
      </c>
      <c r="F15" s="7">
        <v>946</v>
      </c>
      <c r="G15" s="7">
        <v>1263</v>
      </c>
      <c r="H15" s="7">
        <v>1136</v>
      </c>
      <c r="I15" s="7">
        <v>1335</v>
      </c>
      <c r="J15" s="7">
        <v>1078</v>
      </c>
      <c r="K15" s="7">
        <v>1207</v>
      </c>
      <c r="L15" s="7">
        <v>1355</v>
      </c>
      <c r="M15" s="8">
        <v>739</v>
      </c>
    </row>
    <row r="16" spans="1:13" x14ac:dyDescent="0.25">
      <c r="A16" s="2" t="s">
        <v>13</v>
      </c>
      <c r="B16" s="6">
        <v>4454</v>
      </c>
      <c r="C16" s="7">
        <v>3481</v>
      </c>
      <c r="D16" s="7">
        <v>3857</v>
      </c>
      <c r="E16" s="7">
        <v>6046</v>
      </c>
      <c r="F16" s="7">
        <v>1080</v>
      </c>
      <c r="G16" s="7">
        <v>950</v>
      </c>
      <c r="H16" s="7">
        <v>923</v>
      </c>
      <c r="I16" s="7">
        <v>1144</v>
      </c>
      <c r="J16" s="7">
        <v>879</v>
      </c>
      <c r="K16" s="7">
        <v>1054</v>
      </c>
      <c r="L16" s="7">
        <v>1051</v>
      </c>
      <c r="M16" s="8">
        <v>851</v>
      </c>
    </row>
    <row r="17" spans="1:13" x14ac:dyDescent="0.25">
      <c r="A17" s="2" t="s">
        <v>14</v>
      </c>
      <c r="B17" s="6">
        <v>1444</v>
      </c>
      <c r="C17" s="7">
        <v>1247</v>
      </c>
      <c r="D17" s="7">
        <v>984</v>
      </c>
      <c r="E17" s="7">
        <v>1321</v>
      </c>
      <c r="F17" s="7">
        <v>1195</v>
      </c>
      <c r="G17" s="7">
        <v>1509</v>
      </c>
      <c r="H17" s="7">
        <v>1746</v>
      </c>
      <c r="I17" s="7">
        <v>1738</v>
      </c>
      <c r="J17" s="7">
        <v>1210</v>
      </c>
      <c r="K17" s="7">
        <v>916</v>
      </c>
      <c r="L17" s="7">
        <v>972</v>
      </c>
      <c r="M17" s="8">
        <v>1118</v>
      </c>
    </row>
    <row r="18" spans="1:13" x14ac:dyDescent="0.25">
      <c r="A18" s="2" t="s">
        <v>15</v>
      </c>
      <c r="B18" s="6">
        <v>1039</v>
      </c>
      <c r="C18" s="7">
        <v>5075</v>
      </c>
      <c r="D18" s="7">
        <v>1647</v>
      </c>
      <c r="E18" s="7">
        <v>1331</v>
      </c>
      <c r="F18" s="7">
        <v>1244</v>
      </c>
      <c r="G18" s="7">
        <v>976</v>
      </c>
      <c r="H18" s="7">
        <v>1040</v>
      </c>
      <c r="I18" s="7">
        <v>1575</v>
      </c>
      <c r="J18" s="7">
        <v>1210</v>
      </c>
      <c r="K18" s="7">
        <v>3395</v>
      </c>
      <c r="L18" s="7">
        <v>1052</v>
      </c>
      <c r="M18" s="8">
        <v>885</v>
      </c>
    </row>
    <row r="19" spans="1:13" x14ac:dyDescent="0.25">
      <c r="A19" s="2" t="s">
        <v>16</v>
      </c>
      <c r="B19" s="6">
        <v>940</v>
      </c>
      <c r="C19" s="7">
        <v>1057</v>
      </c>
      <c r="D19" s="7">
        <v>1143</v>
      </c>
      <c r="E19" s="7">
        <v>981</v>
      </c>
      <c r="F19" s="7">
        <v>770</v>
      </c>
      <c r="G19" s="7">
        <v>925</v>
      </c>
      <c r="H19" s="7">
        <v>1121</v>
      </c>
      <c r="I19" s="7">
        <v>853</v>
      </c>
      <c r="J19" s="7">
        <v>831</v>
      </c>
      <c r="K19" s="7">
        <v>828</v>
      </c>
      <c r="L19" s="7">
        <v>1053</v>
      </c>
      <c r="M19" s="8">
        <v>833</v>
      </c>
    </row>
    <row r="20" spans="1:13" x14ac:dyDescent="0.25">
      <c r="A20" s="2" t="s">
        <v>17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90" zoomScaleNormal="90" workbookViewId="0">
      <selection activeCell="N44" sqref="N44"/>
    </sheetView>
  </sheetViews>
  <sheetFormatPr defaultRowHeight="15" x14ac:dyDescent="0.25"/>
  <cols>
    <col min="1" max="5" width="9.140625" style="18"/>
    <col min="6" max="6" width="11.7109375" style="18" customWidth="1"/>
    <col min="7" max="15" width="9.140625" style="18"/>
    <col min="16" max="16" width="18.5703125" style="18" customWidth="1"/>
    <col min="17" max="16384" width="9.140625" style="18"/>
  </cols>
  <sheetData>
    <row r="1" spans="1:27" x14ac:dyDescent="0.25">
      <c r="A1" s="16" t="s">
        <v>19</v>
      </c>
      <c r="G1" s="40" t="s">
        <v>46</v>
      </c>
      <c r="H1" s="40"/>
      <c r="I1" s="40"/>
    </row>
    <row r="2" spans="1:27" x14ac:dyDescent="0.25">
      <c r="A2" s="16"/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</row>
    <row r="3" spans="1:27" x14ac:dyDescent="0.25">
      <c r="A3" s="18" t="s">
        <v>11</v>
      </c>
      <c r="B3" s="19" t="s">
        <v>23</v>
      </c>
      <c r="C3" s="19" t="s">
        <v>23</v>
      </c>
      <c r="D3" s="20" t="s">
        <v>23</v>
      </c>
      <c r="E3" s="20" t="s">
        <v>23</v>
      </c>
      <c r="F3" s="21" t="s">
        <v>23</v>
      </c>
      <c r="G3" s="21" t="s">
        <v>23</v>
      </c>
      <c r="H3" s="22" t="s">
        <v>23</v>
      </c>
      <c r="I3" s="22" t="s">
        <v>23</v>
      </c>
      <c r="J3" s="23" t="s">
        <v>23</v>
      </c>
      <c r="K3" s="23" t="s">
        <v>23</v>
      </c>
      <c r="L3" s="24" t="s">
        <v>23</v>
      </c>
      <c r="M3" s="24" t="s">
        <v>23</v>
      </c>
      <c r="O3" s="16" t="s">
        <v>34</v>
      </c>
    </row>
    <row r="4" spans="1:27" x14ac:dyDescent="0.25">
      <c r="A4" s="18" t="s">
        <v>12</v>
      </c>
      <c r="B4" s="19" t="s">
        <v>24</v>
      </c>
      <c r="C4" s="19" t="s">
        <v>24</v>
      </c>
      <c r="D4" s="20" t="s">
        <v>24</v>
      </c>
      <c r="E4" s="20" t="s">
        <v>24</v>
      </c>
      <c r="F4" s="21" t="s">
        <v>24</v>
      </c>
      <c r="G4" s="21" t="s">
        <v>24</v>
      </c>
      <c r="H4" s="22" t="s">
        <v>24</v>
      </c>
      <c r="I4" s="22" t="s">
        <v>24</v>
      </c>
      <c r="J4" s="23" t="s">
        <v>24</v>
      </c>
      <c r="K4" s="23" t="s">
        <v>24</v>
      </c>
      <c r="L4" s="24" t="s">
        <v>24</v>
      </c>
      <c r="M4" s="24" t="s">
        <v>24</v>
      </c>
      <c r="O4" s="18" t="s">
        <v>21</v>
      </c>
      <c r="P4" s="18" t="s">
        <v>35</v>
      </c>
    </row>
    <row r="5" spans="1:27" x14ac:dyDescent="0.25">
      <c r="A5" s="18" t="s">
        <v>13</v>
      </c>
      <c r="B5" s="19" t="s">
        <v>25</v>
      </c>
      <c r="C5" s="19" t="s">
        <v>25</v>
      </c>
      <c r="D5" s="20" t="s">
        <v>25</v>
      </c>
      <c r="E5" s="20" t="s">
        <v>25</v>
      </c>
      <c r="F5" s="21" t="s">
        <v>25</v>
      </c>
      <c r="G5" s="21" t="s">
        <v>25</v>
      </c>
      <c r="H5" s="22" t="s">
        <v>25</v>
      </c>
      <c r="I5" s="22" t="s">
        <v>25</v>
      </c>
      <c r="J5" s="23" t="s">
        <v>25</v>
      </c>
      <c r="K5" s="23" t="s">
        <v>25</v>
      </c>
      <c r="L5" s="24" t="s">
        <v>25</v>
      </c>
      <c r="M5" s="24" t="s">
        <v>25</v>
      </c>
      <c r="O5" s="18" t="s">
        <v>20</v>
      </c>
      <c r="P5" s="18" t="s">
        <v>22</v>
      </c>
    </row>
    <row r="6" spans="1:27" x14ac:dyDescent="0.25">
      <c r="A6" s="18" t="s">
        <v>14</v>
      </c>
      <c r="B6" s="19" t="s">
        <v>26</v>
      </c>
      <c r="C6" s="19" t="s">
        <v>26</v>
      </c>
      <c r="D6" s="20" t="s">
        <v>26</v>
      </c>
      <c r="E6" s="20" t="s">
        <v>26</v>
      </c>
      <c r="F6" s="21" t="s">
        <v>26</v>
      </c>
      <c r="G6" s="21" t="s">
        <v>26</v>
      </c>
      <c r="H6" s="22" t="s">
        <v>26</v>
      </c>
      <c r="I6" s="22" t="s">
        <v>26</v>
      </c>
      <c r="J6" s="23" t="s">
        <v>26</v>
      </c>
      <c r="K6" s="23" t="s">
        <v>26</v>
      </c>
      <c r="L6" s="24" t="s">
        <v>26</v>
      </c>
      <c r="M6" s="24" t="s">
        <v>26</v>
      </c>
    </row>
    <row r="7" spans="1:27" x14ac:dyDescent="0.25">
      <c r="A7" s="18" t="s">
        <v>15</v>
      </c>
      <c r="B7" s="19" t="s">
        <v>27</v>
      </c>
      <c r="C7" s="19" t="s">
        <v>27</v>
      </c>
      <c r="D7" s="20" t="s">
        <v>27</v>
      </c>
      <c r="E7" s="20" t="s">
        <v>27</v>
      </c>
      <c r="F7" s="21" t="s">
        <v>27</v>
      </c>
      <c r="G7" s="21" t="s">
        <v>27</v>
      </c>
      <c r="H7" s="22" t="s">
        <v>27</v>
      </c>
      <c r="I7" s="22" t="s">
        <v>27</v>
      </c>
      <c r="J7" s="23" t="s">
        <v>27</v>
      </c>
      <c r="K7" s="23" t="s">
        <v>27</v>
      </c>
      <c r="L7" s="24" t="s">
        <v>27</v>
      </c>
      <c r="M7" s="24" t="s">
        <v>27</v>
      </c>
    </row>
    <row r="8" spans="1:27" x14ac:dyDescent="0.25">
      <c r="A8" s="18" t="s">
        <v>16</v>
      </c>
      <c r="B8" s="19" t="s">
        <v>28</v>
      </c>
      <c r="C8" s="19" t="s">
        <v>28</v>
      </c>
      <c r="D8" s="20" t="s">
        <v>28</v>
      </c>
      <c r="E8" s="20" t="s">
        <v>28</v>
      </c>
      <c r="F8" s="21" t="s">
        <v>28</v>
      </c>
      <c r="G8" s="21" t="s">
        <v>28</v>
      </c>
      <c r="H8" s="22" t="s">
        <v>28</v>
      </c>
      <c r="I8" s="22" t="s">
        <v>28</v>
      </c>
      <c r="J8" s="23" t="s">
        <v>28</v>
      </c>
      <c r="K8" s="23" t="s">
        <v>28</v>
      </c>
      <c r="L8" s="24" t="s">
        <v>28</v>
      </c>
      <c r="M8" s="24" t="s">
        <v>28</v>
      </c>
    </row>
    <row r="9" spans="1:27" x14ac:dyDescent="0.25">
      <c r="A9" s="18" t="s">
        <v>17</v>
      </c>
      <c r="B9" s="12" t="s">
        <v>20</v>
      </c>
      <c r="C9" s="12" t="s">
        <v>20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27" x14ac:dyDescent="0.25">
      <c r="A10" s="18" t="s">
        <v>18</v>
      </c>
      <c r="B10" s="31"/>
      <c r="C10" s="32"/>
      <c r="D10" s="31"/>
      <c r="E10" s="33"/>
      <c r="F10" s="32"/>
      <c r="G10" s="32"/>
      <c r="H10" s="31"/>
      <c r="I10" s="33"/>
      <c r="J10" s="32"/>
      <c r="K10" s="32"/>
      <c r="L10" s="31"/>
      <c r="M10" s="33"/>
    </row>
    <row r="11" spans="1:27" x14ac:dyDescent="0.25">
      <c r="A11" s="25" t="s">
        <v>29</v>
      </c>
      <c r="B11" s="34" t="s">
        <v>43</v>
      </c>
      <c r="C11" s="35"/>
      <c r="D11" s="34" t="s">
        <v>30</v>
      </c>
      <c r="E11" s="35"/>
      <c r="F11" s="34" t="s">
        <v>31</v>
      </c>
      <c r="G11" s="35"/>
      <c r="H11" s="34" t="s">
        <v>32</v>
      </c>
      <c r="I11" s="35"/>
      <c r="J11" s="34" t="s">
        <v>33</v>
      </c>
      <c r="K11" s="35"/>
      <c r="L11" s="34" t="s">
        <v>42</v>
      </c>
      <c r="M11" s="35"/>
    </row>
    <row r="12" spans="1:2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7" x14ac:dyDescent="0.25">
      <c r="A13" s="39" t="s">
        <v>44</v>
      </c>
      <c r="O13" s="39" t="s">
        <v>45</v>
      </c>
    </row>
    <row r="14" spans="1:27" x14ac:dyDescent="0.25">
      <c r="A14" s="16"/>
      <c r="B14" s="17">
        <v>1</v>
      </c>
      <c r="C14" s="17">
        <v>2</v>
      </c>
      <c r="D14" s="17">
        <v>3</v>
      </c>
      <c r="E14" s="17">
        <v>4</v>
      </c>
      <c r="F14" s="17">
        <v>5</v>
      </c>
      <c r="G14" s="17">
        <v>6</v>
      </c>
      <c r="H14" s="17">
        <v>7</v>
      </c>
      <c r="I14" s="17">
        <v>8</v>
      </c>
      <c r="J14" s="17">
        <v>9</v>
      </c>
      <c r="K14" s="17">
        <v>10</v>
      </c>
      <c r="L14" s="17">
        <v>11</v>
      </c>
      <c r="M14" s="17">
        <v>12</v>
      </c>
      <c r="O14" s="16"/>
      <c r="P14" s="17">
        <v>1</v>
      </c>
      <c r="Q14" s="17">
        <v>2</v>
      </c>
      <c r="R14" s="17">
        <v>3</v>
      </c>
      <c r="S14" s="17">
        <v>4</v>
      </c>
      <c r="T14" s="17">
        <v>5</v>
      </c>
      <c r="U14" s="17">
        <v>6</v>
      </c>
      <c r="V14" s="17">
        <v>7</v>
      </c>
      <c r="W14" s="17">
        <v>8</v>
      </c>
      <c r="X14" s="17">
        <v>9</v>
      </c>
      <c r="Y14" s="17">
        <v>10</v>
      </c>
      <c r="Z14" s="17">
        <v>11</v>
      </c>
      <c r="AA14" s="17">
        <v>12</v>
      </c>
    </row>
    <row r="15" spans="1:27" x14ac:dyDescent="0.25">
      <c r="A15" s="18" t="s">
        <v>11</v>
      </c>
      <c r="B15" s="19">
        <f>'Raw data 0min'!B14</f>
        <v>25518</v>
      </c>
      <c r="C15" s="19">
        <f>'Raw data 0min'!C14</f>
        <v>21135</v>
      </c>
      <c r="D15" s="20">
        <f>'Raw data 0min'!D14</f>
        <v>30696</v>
      </c>
      <c r="E15" s="20">
        <f>'Raw data 0min'!E14</f>
        <v>29824</v>
      </c>
      <c r="F15" s="21">
        <f>'Raw data 0min'!F14</f>
        <v>1501</v>
      </c>
      <c r="G15" s="21">
        <f>'Raw data 0min'!G14</f>
        <v>1516</v>
      </c>
      <c r="H15" s="22">
        <f>'Raw data 0min'!H14</f>
        <v>1377</v>
      </c>
      <c r="I15" s="22">
        <f>'Raw data 0min'!I14</f>
        <v>1248</v>
      </c>
      <c r="J15" s="23">
        <f>'Raw data 0min'!J14</f>
        <v>846</v>
      </c>
      <c r="K15" s="23">
        <f>'Raw data 0min'!K14</f>
        <v>957</v>
      </c>
      <c r="L15" s="24"/>
      <c r="M15" s="24"/>
      <c r="O15" s="18" t="s">
        <v>11</v>
      </c>
      <c r="P15" s="19">
        <f>'Raw data 30min'!B14</f>
        <v>25518</v>
      </c>
      <c r="Q15" s="19">
        <f>'Raw data 30min'!C14</f>
        <v>21135</v>
      </c>
      <c r="R15" s="20">
        <f>'Raw data 30min'!D14</f>
        <v>30696</v>
      </c>
      <c r="S15" s="20">
        <f>'Raw data 30min'!E14</f>
        <v>29824</v>
      </c>
      <c r="T15" s="21">
        <f>'Raw data 30min'!F14</f>
        <v>1501</v>
      </c>
      <c r="U15" s="21">
        <f>'Raw data 30min'!G14</f>
        <v>1516</v>
      </c>
      <c r="V15" s="22">
        <f>'Raw data 30min'!H14</f>
        <v>1377</v>
      </c>
      <c r="W15" s="22">
        <f>'Raw data 30min'!I14</f>
        <v>1248</v>
      </c>
      <c r="X15" s="23">
        <f>'Raw data 30min'!J14</f>
        <v>846</v>
      </c>
      <c r="Y15" s="23">
        <f>'Raw data 30min'!K14</f>
        <v>957</v>
      </c>
      <c r="Z15" s="24"/>
      <c r="AA15" s="24"/>
    </row>
    <row r="16" spans="1:27" x14ac:dyDescent="0.25">
      <c r="A16" s="18" t="s">
        <v>12</v>
      </c>
      <c r="B16" s="19">
        <f>'Raw data 0min'!B15</f>
        <v>14507</v>
      </c>
      <c r="C16" s="19">
        <f>'Raw data 0min'!C15</f>
        <v>11112</v>
      </c>
      <c r="D16" s="20">
        <f>'Raw data 0min'!D15</f>
        <v>17321</v>
      </c>
      <c r="E16" s="20">
        <f>'Raw data 0min'!E15</f>
        <v>16554</v>
      </c>
      <c r="F16" s="21">
        <f>'Raw data 0min'!F15</f>
        <v>946</v>
      </c>
      <c r="G16" s="21">
        <f>'Raw data 0min'!G15</f>
        <v>1263</v>
      </c>
      <c r="H16" s="22">
        <f>'Raw data 0min'!H15</f>
        <v>1136</v>
      </c>
      <c r="I16" s="22">
        <f>'Raw data 0min'!I15</f>
        <v>1335</v>
      </c>
      <c r="J16" s="23">
        <f>'Raw data 0min'!J15</f>
        <v>1078</v>
      </c>
      <c r="K16" s="23">
        <f>'Raw data 0min'!K15</f>
        <v>1207</v>
      </c>
      <c r="L16" s="24"/>
      <c r="M16" s="24"/>
      <c r="O16" s="18" t="s">
        <v>12</v>
      </c>
      <c r="P16" s="19">
        <f>'Raw data 30min'!B15</f>
        <v>14507</v>
      </c>
      <c r="Q16" s="19">
        <f>'Raw data 30min'!C15</f>
        <v>11112</v>
      </c>
      <c r="R16" s="20">
        <f>'Raw data 30min'!D15</f>
        <v>17321</v>
      </c>
      <c r="S16" s="20">
        <f>'Raw data 30min'!E15</f>
        <v>16554</v>
      </c>
      <c r="T16" s="21">
        <f>'Raw data 30min'!F15</f>
        <v>946</v>
      </c>
      <c r="U16" s="21">
        <f>'Raw data 30min'!G15</f>
        <v>1263</v>
      </c>
      <c r="V16" s="22">
        <f>'Raw data 30min'!H15</f>
        <v>1136</v>
      </c>
      <c r="W16" s="22">
        <f>'Raw data 30min'!I15</f>
        <v>1335</v>
      </c>
      <c r="X16" s="23">
        <f>'Raw data 30min'!J15</f>
        <v>1078</v>
      </c>
      <c r="Y16" s="23">
        <f>'Raw data 30min'!K15</f>
        <v>1207</v>
      </c>
      <c r="Z16" s="24"/>
      <c r="AA16" s="24"/>
    </row>
    <row r="17" spans="1:28" x14ac:dyDescent="0.25">
      <c r="A17" s="18" t="s">
        <v>13</v>
      </c>
      <c r="B17" s="19">
        <f>'Raw data 0min'!B16</f>
        <v>4454</v>
      </c>
      <c r="C17" s="19">
        <f>'Raw data 0min'!C16</f>
        <v>3481</v>
      </c>
      <c r="D17" s="20">
        <f>'Raw data 0min'!D16</f>
        <v>3857</v>
      </c>
      <c r="E17" s="20">
        <f>'Raw data 0min'!E16</f>
        <v>6046</v>
      </c>
      <c r="F17" s="21">
        <f>'Raw data 0min'!F16</f>
        <v>1080</v>
      </c>
      <c r="G17" s="21">
        <f>'Raw data 0min'!G16</f>
        <v>950</v>
      </c>
      <c r="H17" s="22">
        <f>'Raw data 0min'!H16</f>
        <v>923</v>
      </c>
      <c r="I17" s="22">
        <f>'Raw data 0min'!I16</f>
        <v>1144</v>
      </c>
      <c r="J17" s="23">
        <f>'Raw data 0min'!J16</f>
        <v>879</v>
      </c>
      <c r="K17" s="23">
        <f>'Raw data 0min'!K16</f>
        <v>1054</v>
      </c>
      <c r="L17" s="24"/>
      <c r="M17" s="24"/>
      <c r="O17" s="18" t="s">
        <v>13</v>
      </c>
      <c r="P17" s="19">
        <f>'Raw data 30min'!B16</f>
        <v>4454</v>
      </c>
      <c r="Q17" s="19">
        <f>'Raw data 30min'!C16</f>
        <v>3481</v>
      </c>
      <c r="R17" s="20">
        <f>'Raw data 30min'!D16</f>
        <v>3857</v>
      </c>
      <c r="S17" s="20">
        <f>'Raw data 30min'!E16</f>
        <v>6046</v>
      </c>
      <c r="T17" s="21">
        <f>'Raw data 30min'!F16</f>
        <v>1080</v>
      </c>
      <c r="U17" s="21">
        <f>'Raw data 30min'!G16</f>
        <v>950</v>
      </c>
      <c r="V17" s="22">
        <f>'Raw data 30min'!H16</f>
        <v>923</v>
      </c>
      <c r="W17" s="22">
        <f>'Raw data 30min'!I16</f>
        <v>1144</v>
      </c>
      <c r="X17" s="23">
        <f>'Raw data 30min'!J16</f>
        <v>879</v>
      </c>
      <c r="Y17" s="23">
        <f>'Raw data 30min'!K16</f>
        <v>1054</v>
      </c>
      <c r="Z17" s="24"/>
      <c r="AA17" s="24"/>
    </row>
    <row r="18" spans="1:28" x14ac:dyDescent="0.25">
      <c r="A18" s="18" t="s">
        <v>14</v>
      </c>
      <c r="B18" s="19">
        <f>'Raw data 0min'!B17</f>
        <v>1444</v>
      </c>
      <c r="C18" s="19">
        <f>'Raw data 0min'!C17</f>
        <v>1247</v>
      </c>
      <c r="D18" s="20">
        <f>'Raw data 0min'!D17</f>
        <v>984</v>
      </c>
      <c r="E18" s="20">
        <f>'Raw data 0min'!E17</f>
        <v>1321</v>
      </c>
      <c r="F18" s="21">
        <f>'Raw data 0min'!F17</f>
        <v>1195</v>
      </c>
      <c r="G18" s="21">
        <f>'Raw data 0min'!G17</f>
        <v>1509</v>
      </c>
      <c r="H18" s="22">
        <f>'Raw data 0min'!H17</f>
        <v>1746</v>
      </c>
      <c r="I18" s="22">
        <f>'Raw data 0min'!I17</f>
        <v>1738</v>
      </c>
      <c r="J18" s="23">
        <f>'Raw data 0min'!J17</f>
        <v>1210</v>
      </c>
      <c r="K18" s="23">
        <f>'Raw data 0min'!K17</f>
        <v>916</v>
      </c>
      <c r="L18" s="24"/>
      <c r="M18" s="24"/>
      <c r="O18" s="18" t="s">
        <v>14</v>
      </c>
      <c r="P18" s="19">
        <f>'Raw data 30min'!B17</f>
        <v>1444</v>
      </c>
      <c r="Q18" s="19">
        <f>'Raw data 30min'!C17</f>
        <v>1247</v>
      </c>
      <c r="R18" s="20">
        <f>'Raw data 30min'!D17</f>
        <v>984</v>
      </c>
      <c r="S18" s="20">
        <f>'Raw data 30min'!E17</f>
        <v>1321</v>
      </c>
      <c r="T18" s="21">
        <f>'Raw data 30min'!F17</f>
        <v>1195</v>
      </c>
      <c r="U18" s="21">
        <f>'Raw data 30min'!G17</f>
        <v>1509</v>
      </c>
      <c r="V18" s="22">
        <f>'Raw data 30min'!H17</f>
        <v>1746</v>
      </c>
      <c r="W18" s="22">
        <f>'Raw data 30min'!I17</f>
        <v>1738</v>
      </c>
      <c r="X18" s="23">
        <f>'Raw data 30min'!J17</f>
        <v>1210</v>
      </c>
      <c r="Y18" s="23">
        <f>'Raw data 30min'!K17</f>
        <v>916</v>
      </c>
      <c r="Z18" s="24"/>
      <c r="AA18" s="24"/>
    </row>
    <row r="19" spans="1:28" x14ac:dyDescent="0.25">
      <c r="A19" s="18" t="s">
        <v>15</v>
      </c>
      <c r="B19" s="19">
        <f>'Raw data 0min'!B18</f>
        <v>1039</v>
      </c>
      <c r="C19" s="26">
        <f>'Raw data 0min'!C18</f>
        <v>5075</v>
      </c>
      <c r="D19" s="27">
        <f>'Raw data 0min'!D18</f>
        <v>1647</v>
      </c>
      <c r="E19" s="27">
        <f>'Raw data 0min'!E18</f>
        <v>1331</v>
      </c>
      <c r="F19" s="28">
        <f>'Raw data 0min'!F18</f>
        <v>1244</v>
      </c>
      <c r="G19" s="28">
        <f>'Raw data 0min'!G18</f>
        <v>976</v>
      </c>
      <c r="H19" s="29">
        <f>'Raw data 0min'!H18</f>
        <v>1040</v>
      </c>
      <c r="I19" s="29">
        <f>'Raw data 0min'!I18</f>
        <v>1575</v>
      </c>
      <c r="J19" s="30">
        <f>'Raw data 0min'!J18</f>
        <v>1210</v>
      </c>
      <c r="K19" s="30">
        <f>'Raw data 0min'!K18</f>
        <v>3395</v>
      </c>
      <c r="L19" s="24"/>
      <c r="M19" s="24"/>
      <c r="O19" s="18" t="s">
        <v>15</v>
      </c>
      <c r="P19" s="19">
        <f>'Raw data 30min'!B18</f>
        <v>1039</v>
      </c>
      <c r="Q19" s="26">
        <f>'Raw data 30min'!C18</f>
        <v>5075</v>
      </c>
      <c r="R19" s="27">
        <f>'Raw data 30min'!D18</f>
        <v>1647</v>
      </c>
      <c r="S19" s="27">
        <f>'Raw data 30min'!E18</f>
        <v>1331</v>
      </c>
      <c r="T19" s="28">
        <f>'Raw data 30min'!F18</f>
        <v>1244</v>
      </c>
      <c r="U19" s="28">
        <f>'Raw data 30min'!G18</f>
        <v>976</v>
      </c>
      <c r="V19" s="29">
        <f>'Raw data 30min'!H18</f>
        <v>1040</v>
      </c>
      <c r="W19" s="29">
        <f>'Raw data 30min'!I18</f>
        <v>1575</v>
      </c>
      <c r="X19" s="30">
        <f>'Raw data 30min'!J18</f>
        <v>1210</v>
      </c>
      <c r="Y19" s="30">
        <f>'Raw data 30min'!K18</f>
        <v>3395</v>
      </c>
      <c r="Z19" s="24"/>
      <c r="AA19" s="24"/>
    </row>
    <row r="20" spans="1:28" x14ac:dyDescent="0.25">
      <c r="A20" s="18" t="s">
        <v>16</v>
      </c>
      <c r="B20" s="19">
        <f>'Raw data 0min'!B19</f>
        <v>940</v>
      </c>
      <c r="C20" s="19">
        <f>'Raw data 0min'!C19</f>
        <v>1057</v>
      </c>
      <c r="D20" s="20">
        <f>'Raw data 0min'!D19</f>
        <v>1143</v>
      </c>
      <c r="E20" s="20">
        <f>'Raw data 0min'!E19</f>
        <v>981</v>
      </c>
      <c r="F20" s="21">
        <f>'Raw data 0min'!F19</f>
        <v>770</v>
      </c>
      <c r="G20" s="21">
        <f>'Raw data 0min'!G19</f>
        <v>925</v>
      </c>
      <c r="H20" s="22">
        <f>'Raw data 0min'!H19</f>
        <v>1121</v>
      </c>
      <c r="I20" s="22">
        <f>'Raw data 0min'!I19</f>
        <v>853</v>
      </c>
      <c r="J20" s="23">
        <f>'Raw data 0min'!J19</f>
        <v>831</v>
      </c>
      <c r="K20" s="23">
        <f>'Raw data 0min'!K19</f>
        <v>828</v>
      </c>
      <c r="L20" s="24"/>
      <c r="M20" s="24"/>
      <c r="O20" s="18" t="s">
        <v>16</v>
      </c>
      <c r="P20" s="19">
        <f>'Raw data 30min'!B19</f>
        <v>940</v>
      </c>
      <c r="Q20" s="19">
        <f>'Raw data 30min'!C19</f>
        <v>1057</v>
      </c>
      <c r="R20" s="20">
        <f>'Raw data 30min'!D19</f>
        <v>1143</v>
      </c>
      <c r="S20" s="20">
        <f>'Raw data 30min'!E19</f>
        <v>981</v>
      </c>
      <c r="T20" s="21">
        <f>'Raw data 30min'!F19</f>
        <v>770</v>
      </c>
      <c r="U20" s="21">
        <f>'Raw data 30min'!G19</f>
        <v>925</v>
      </c>
      <c r="V20" s="22">
        <f>'Raw data 30min'!H19</f>
        <v>1121</v>
      </c>
      <c r="W20" s="22">
        <f>'Raw data 30min'!I19</f>
        <v>853</v>
      </c>
      <c r="X20" s="23">
        <f>'Raw data 30min'!J19</f>
        <v>831</v>
      </c>
      <c r="Y20" s="23">
        <f>'Raw data 30min'!K19</f>
        <v>828</v>
      </c>
      <c r="Z20" s="24"/>
      <c r="AA20" s="24"/>
    </row>
    <row r="21" spans="1:28" x14ac:dyDescent="0.25">
      <c r="A21" s="18" t="s">
        <v>17</v>
      </c>
      <c r="B21" s="12">
        <f>'Raw data 0min'!L14</f>
        <v>1057</v>
      </c>
      <c r="C21" s="12">
        <f>'Raw data 0min'!M14</f>
        <v>1257</v>
      </c>
      <c r="D21" s="12">
        <f>'Raw data 0min'!L15</f>
        <v>1355</v>
      </c>
      <c r="E21" s="12">
        <f>'Raw data 0min'!M15</f>
        <v>739</v>
      </c>
      <c r="F21" s="12">
        <f>'Raw data 0min'!L16</f>
        <v>1051</v>
      </c>
      <c r="G21" s="12">
        <f>'Raw data 0min'!M16</f>
        <v>851</v>
      </c>
      <c r="H21" s="12">
        <f>'Raw data 0min'!L17</f>
        <v>972</v>
      </c>
      <c r="I21" s="12">
        <f>'Raw data 0min'!M17</f>
        <v>1118</v>
      </c>
      <c r="J21" s="12">
        <f>'Raw data 0min'!L18</f>
        <v>1052</v>
      </c>
      <c r="K21" s="12">
        <f>'Raw data 0min'!M18</f>
        <v>885</v>
      </c>
      <c r="L21" s="12">
        <f>'Raw data 0min'!L19</f>
        <v>1053</v>
      </c>
      <c r="M21" s="12">
        <f>'Raw data 0min'!M19</f>
        <v>833</v>
      </c>
      <c r="O21" s="18" t="s">
        <v>17</v>
      </c>
      <c r="P21" s="12">
        <f>'Raw data 30min'!L14</f>
        <v>1057</v>
      </c>
      <c r="Q21" s="12">
        <f>'Raw data 30min'!M14</f>
        <v>1257</v>
      </c>
      <c r="R21" s="12">
        <f>'Raw data 30min'!L15</f>
        <v>1355</v>
      </c>
      <c r="S21" s="12">
        <f>'Raw data 30min'!M15</f>
        <v>739</v>
      </c>
      <c r="T21" s="12">
        <f>'Raw data 30min'!L16</f>
        <v>1051</v>
      </c>
      <c r="U21" s="12">
        <f>'Raw data 30min'!M16</f>
        <v>851</v>
      </c>
      <c r="V21" s="12">
        <f>'Raw data 30min'!L17</f>
        <v>972</v>
      </c>
      <c r="W21" s="12">
        <f>'Raw data 30min'!M17</f>
        <v>1118</v>
      </c>
      <c r="X21" s="12">
        <f>'Raw data 30min'!L18</f>
        <v>1052</v>
      </c>
      <c r="Y21" s="12">
        <f>'Raw data 30min'!M18</f>
        <v>885</v>
      </c>
      <c r="Z21" s="12">
        <f>'Raw data 30min'!L19</f>
        <v>1053</v>
      </c>
      <c r="AA21" s="12">
        <f>'Raw data 30min'!M19</f>
        <v>833</v>
      </c>
    </row>
    <row r="22" spans="1:28" x14ac:dyDescent="0.25">
      <c r="A22" s="18" t="s">
        <v>18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6" t="s">
        <v>41</v>
      </c>
      <c r="O22" s="18" t="s">
        <v>18</v>
      </c>
      <c r="P22" s="3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  <c r="AB22" s="36" t="s">
        <v>41</v>
      </c>
    </row>
    <row r="24" spans="1:28" x14ac:dyDescent="0.25">
      <c r="A24" s="16" t="s">
        <v>36</v>
      </c>
      <c r="C24" s="41" t="s">
        <v>37</v>
      </c>
      <c r="D24" s="41"/>
      <c r="E24" s="12" t="s">
        <v>38</v>
      </c>
      <c r="O24" s="16" t="s">
        <v>36</v>
      </c>
      <c r="Q24" s="41" t="s">
        <v>37</v>
      </c>
      <c r="R24" s="41"/>
      <c r="S24" s="12" t="s">
        <v>38</v>
      </c>
    </row>
    <row r="25" spans="1:28" x14ac:dyDescent="0.25">
      <c r="B25" s="41" t="s">
        <v>20</v>
      </c>
      <c r="C25" s="37">
        <f>B21</f>
        <v>1057</v>
      </c>
      <c r="D25" s="37">
        <f>C21</f>
        <v>1257</v>
      </c>
      <c r="E25" s="42">
        <f>AVERAGE(C25:D30)</f>
        <v>1018.5833333333334</v>
      </c>
      <c r="P25" s="41" t="s">
        <v>20</v>
      </c>
      <c r="Q25" s="37">
        <f>P21</f>
        <v>1057</v>
      </c>
      <c r="R25" s="37">
        <f>Q21</f>
        <v>1257</v>
      </c>
      <c r="S25" s="42">
        <f>AVERAGE(Q25:R30)</f>
        <v>1018.5833333333334</v>
      </c>
    </row>
    <row r="26" spans="1:28" x14ac:dyDescent="0.25">
      <c r="B26" s="41"/>
      <c r="C26" s="37">
        <f>D21</f>
        <v>1355</v>
      </c>
      <c r="D26" s="37">
        <f>E21</f>
        <v>739</v>
      </c>
      <c r="E26" s="42"/>
      <c r="P26" s="41"/>
      <c r="Q26" s="37">
        <f>R21</f>
        <v>1355</v>
      </c>
      <c r="R26" s="37">
        <f>S21</f>
        <v>739</v>
      </c>
      <c r="S26" s="42"/>
    </row>
    <row r="27" spans="1:28" x14ac:dyDescent="0.25">
      <c r="B27" s="41"/>
      <c r="C27" s="37">
        <f>F21</f>
        <v>1051</v>
      </c>
      <c r="D27" s="37">
        <f>G21</f>
        <v>851</v>
      </c>
      <c r="E27" s="42"/>
      <c r="P27" s="41"/>
      <c r="Q27" s="37">
        <f>T21</f>
        <v>1051</v>
      </c>
      <c r="R27" s="37">
        <f>U21</f>
        <v>851</v>
      </c>
      <c r="S27" s="42"/>
    </row>
    <row r="28" spans="1:28" x14ac:dyDescent="0.25">
      <c r="B28" s="41"/>
      <c r="C28" s="37">
        <f>H21</f>
        <v>972</v>
      </c>
      <c r="D28" s="37">
        <f>I21</f>
        <v>1118</v>
      </c>
      <c r="E28" s="42"/>
      <c r="P28" s="41"/>
      <c r="Q28" s="37">
        <f>V21</f>
        <v>972</v>
      </c>
      <c r="R28" s="37">
        <f>W21</f>
        <v>1118</v>
      </c>
      <c r="S28" s="42"/>
    </row>
    <row r="29" spans="1:28" x14ac:dyDescent="0.25">
      <c r="B29" s="41"/>
      <c r="C29" s="37">
        <f>J21</f>
        <v>1052</v>
      </c>
      <c r="D29" s="37">
        <f>K21</f>
        <v>885</v>
      </c>
      <c r="E29" s="42"/>
      <c r="P29" s="41"/>
      <c r="Q29" s="37">
        <f>X21</f>
        <v>1052</v>
      </c>
      <c r="R29" s="37">
        <f>Y21</f>
        <v>885</v>
      </c>
      <c r="S29" s="42"/>
    </row>
    <row r="30" spans="1:28" x14ac:dyDescent="0.25">
      <c r="B30" s="41"/>
      <c r="C30" s="37">
        <f>L21</f>
        <v>1053</v>
      </c>
      <c r="D30" s="37">
        <f>M21</f>
        <v>833</v>
      </c>
      <c r="E30" s="42"/>
      <c r="P30" s="41"/>
      <c r="Q30" s="37">
        <f>Z21</f>
        <v>1053</v>
      </c>
      <c r="R30" s="37">
        <f>AA21</f>
        <v>833</v>
      </c>
      <c r="S30" s="42"/>
    </row>
    <row r="32" spans="1:28" x14ac:dyDescent="0.25">
      <c r="B32" s="43" t="s">
        <v>39</v>
      </c>
      <c r="C32" s="43"/>
      <c r="D32" s="43"/>
      <c r="E32" s="43"/>
      <c r="F32" s="43"/>
      <c r="H32" s="43" t="s">
        <v>40</v>
      </c>
      <c r="I32" s="43"/>
      <c r="J32" s="43"/>
      <c r="K32" s="43"/>
      <c r="L32" s="43"/>
      <c r="P32" s="43" t="s">
        <v>39</v>
      </c>
      <c r="Q32" s="43"/>
      <c r="R32" s="43"/>
      <c r="S32" s="43"/>
      <c r="T32" s="43"/>
      <c r="V32" s="43" t="s">
        <v>40</v>
      </c>
      <c r="W32" s="43"/>
      <c r="X32" s="43"/>
      <c r="Y32" s="43"/>
      <c r="Z32" s="43"/>
    </row>
    <row r="33" spans="2:26" x14ac:dyDescent="0.25">
      <c r="B33" s="38" t="str">
        <f>B11</f>
        <v>CRDS65</v>
      </c>
      <c r="C33" s="38" t="str">
        <f>D11</f>
        <v>CRD1385</v>
      </c>
      <c r="D33" s="38" t="str">
        <f>F11</f>
        <v>CRD1386</v>
      </c>
      <c r="E33" s="38" t="str">
        <f>H11</f>
        <v>CRD1387</v>
      </c>
      <c r="F33" s="38" t="str">
        <f>J11</f>
        <v>CRD1388</v>
      </c>
      <c r="H33" s="38" t="str">
        <f>B33</f>
        <v>CRDS65</v>
      </c>
      <c r="I33" s="38" t="str">
        <f t="shared" ref="I33:L33" si="0">C33</f>
        <v>CRD1385</v>
      </c>
      <c r="J33" s="38" t="str">
        <f t="shared" si="0"/>
        <v>CRD1386</v>
      </c>
      <c r="K33" s="38" t="str">
        <f t="shared" si="0"/>
        <v>CRD1387</v>
      </c>
      <c r="L33" s="38" t="str">
        <f t="shared" si="0"/>
        <v>CRD1388</v>
      </c>
      <c r="P33" s="38" t="str">
        <f>B33</f>
        <v>CRDS65</v>
      </c>
      <c r="Q33" s="38" t="str">
        <f t="shared" ref="Q33:T33" si="1">C33</f>
        <v>CRD1385</v>
      </c>
      <c r="R33" s="38" t="str">
        <f t="shared" si="1"/>
        <v>CRD1386</v>
      </c>
      <c r="S33" s="38" t="str">
        <f t="shared" si="1"/>
        <v>CRD1387</v>
      </c>
      <c r="T33" s="38" t="str">
        <f t="shared" si="1"/>
        <v>CRD1388</v>
      </c>
      <c r="V33" s="38" t="str">
        <f>P33</f>
        <v>CRDS65</v>
      </c>
      <c r="W33" s="38" t="str">
        <f t="shared" ref="W33" si="2">Q33</f>
        <v>CRD1385</v>
      </c>
      <c r="X33" s="38" t="str">
        <f t="shared" ref="X33" si="3">R33</f>
        <v>CRD1386</v>
      </c>
      <c r="Y33" s="38" t="str">
        <f t="shared" ref="Y33" si="4">S33</f>
        <v>CRD1387</v>
      </c>
      <c r="Z33" s="38" t="str">
        <f t="shared" ref="Z33" si="5">T33</f>
        <v>CRD1388</v>
      </c>
    </row>
    <row r="34" spans="2:26" x14ac:dyDescent="0.25">
      <c r="B34" s="14">
        <f t="shared" ref="B34:B39" si="6">AVERAGE(B15:C15)</f>
        <v>23326.5</v>
      </c>
      <c r="C34" s="14">
        <f t="shared" ref="C34:C39" si="7">AVERAGE(D15:E15)</f>
        <v>30260</v>
      </c>
      <c r="D34" s="14">
        <f t="shared" ref="D34:D39" si="8">AVERAGE(F15:G15)</f>
        <v>1508.5</v>
      </c>
      <c r="E34" s="14">
        <f t="shared" ref="E34:E39" si="9">AVERAGE(H15:I15)</f>
        <v>1312.5</v>
      </c>
      <c r="F34" s="14">
        <f t="shared" ref="F34:F39" si="10">AVERAGE(J15:K15)</f>
        <v>901.5</v>
      </c>
      <c r="H34" s="14">
        <f>B34/$E$25</f>
        <v>22.900924486623577</v>
      </c>
      <c r="I34" s="14">
        <f t="shared" ref="I34:L39" si="11">C34/$E$25</f>
        <v>29.707927677329625</v>
      </c>
      <c r="J34" s="14">
        <f t="shared" si="11"/>
        <v>1.4809784831874335</v>
      </c>
      <c r="K34" s="14">
        <f t="shared" si="11"/>
        <v>1.2885543647222448</v>
      </c>
      <c r="L34" s="14">
        <f t="shared" si="11"/>
        <v>0.88505276936922195</v>
      </c>
      <c r="P34" s="14">
        <f t="shared" ref="P34:P39" si="12">AVERAGE(P15:Q15)</f>
        <v>23326.5</v>
      </c>
      <c r="Q34" s="14">
        <f t="shared" ref="Q34:Q39" si="13">AVERAGE(R15:S15)</f>
        <v>30260</v>
      </c>
      <c r="R34" s="14">
        <f t="shared" ref="R34:R39" si="14">AVERAGE(T15:U15)</f>
        <v>1508.5</v>
      </c>
      <c r="S34" s="14">
        <f t="shared" ref="S34:S39" si="15">AVERAGE(V15:W15)</f>
        <v>1312.5</v>
      </c>
      <c r="T34" s="14">
        <f t="shared" ref="T34:T39" si="16">AVERAGE(X15:Y15)</f>
        <v>901.5</v>
      </c>
      <c r="V34" s="14">
        <f>P34/$E$25</f>
        <v>22.900924486623577</v>
      </c>
      <c r="W34" s="14">
        <f t="shared" ref="W34:W39" si="17">Q34/$E$25</f>
        <v>29.707927677329625</v>
      </c>
      <c r="X34" s="14">
        <f t="shared" ref="X34:X39" si="18">R34/$E$25</f>
        <v>1.4809784831874335</v>
      </c>
      <c r="Y34" s="14">
        <f t="shared" ref="Y34:Y39" si="19">S34/$E$25</f>
        <v>1.2885543647222448</v>
      </c>
      <c r="Z34" s="14">
        <f t="shared" ref="Z34:Z39" si="20">T34/$E$25</f>
        <v>0.88505276936922195</v>
      </c>
    </row>
    <row r="35" spans="2:26" x14ac:dyDescent="0.25">
      <c r="B35" s="15">
        <f t="shared" si="6"/>
        <v>12809.5</v>
      </c>
      <c r="C35" s="15">
        <f t="shared" si="7"/>
        <v>16937.5</v>
      </c>
      <c r="D35" s="15">
        <f t="shared" si="8"/>
        <v>1104.5</v>
      </c>
      <c r="E35" s="15">
        <f t="shared" si="9"/>
        <v>1235.5</v>
      </c>
      <c r="F35" s="15">
        <f t="shared" si="10"/>
        <v>1142.5</v>
      </c>
      <c r="H35" s="15">
        <f t="shared" ref="H35:H39" si="21">B35/$E$25</f>
        <v>12.575799721835883</v>
      </c>
      <c r="I35" s="15">
        <f t="shared" si="11"/>
        <v>16.628487278082304</v>
      </c>
      <c r="J35" s="15">
        <f t="shared" si="11"/>
        <v>1.0843491777795957</v>
      </c>
      <c r="K35" s="15">
        <f t="shared" si="11"/>
        <v>1.2129591753252065</v>
      </c>
      <c r="L35" s="15">
        <f t="shared" si="11"/>
        <v>1.1216558946248876</v>
      </c>
      <c r="P35" s="15">
        <f t="shared" si="12"/>
        <v>12809.5</v>
      </c>
      <c r="Q35" s="15">
        <f t="shared" si="13"/>
        <v>16937.5</v>
      </c>
      <c r="R35" s="15">
        <f t="shared" si="14"/>
        <v>1104.5</v>
      </c>
      <c r="S35" s="15">
        <f t="shared" si="15"/>
        <v>1235.5</v>
      </c>
      <c r="T35" s="15">
        <f t="shared" si="16"/>
        <v>1142.5</v>
      </c>
      <c r="V35" s="15">
        <f t="shared" ref="V35:V39" si="22">P35/$E$25</f>
        <v>12.575799721835883</v>
      </c>
      <c r="W35" s="15">
        <f t="shared" si="17"/>
        <v>16.628487278082304</v>
      </c>
      <c r="X35" s="15">
        <f t="shared" si="18"/>
        <v>1.0843491777795957</v>
      </c>
      <c r="Y35" s="15">
        <f t="shared" si="19"/>
        <v>1.2129591753252065</v>
      </c>
      <c r="Z35" s="15">
        <f t="shared" si="20"/>
        <v>1.1216558946248876</v>
      </c>
    </row>
    <row r="36" spans="2:26" x14ac:dyDescent="0.25">
      <c r="B36" s="15">
        <f t="shared" si="6"/>
        <v>3967.5</v>
      </c>
      <c r="C36" s="15">
        <f t="shared" si="7"/>
        <v>4951.5</v>
      </c>
      <c r="D36" s="15">
        <f t="shared" si="8"/>
        <v>1015</v>
      </c>
      <c r="E36" s="15">
        <f t="shared" si="9"/>
        <v>1033.5</v>
      </c>
      <c r="F36" s="15">
        <f t="shared" si="10"/>
        <v>966.5</v>
      </c>
      <c r="H36" s="15">
        <f t="shared" si="21"/>
        <v>3.8951157653603858</v>
      </c>
      <c r="I36" s="15">
        <f t="shared" si="11"/>
        <v>4.8611633805121492</v>
      </c>
      <c r="J36" s="15">
        <f t="shared" si="11"/>
        <v>0.99648204205186941</v>
      </c>
      <c r="K36" s="15">
        <f t="shared" si="11"/>
        <v>1.0146445226212877</v>
      </c>
      <c r="L36" s="15">
        <f t="shared" si="11"/>
        <v>0.94886689028879978</v>
      </c>
      <c r="P36" s="15">
        <f t="shared" si="12"/>
        <v>3967.5</v>
      </c>
      <c r="Q36" s="15">
        <f t="shared" si="13"/>
        <v>4951.5</v>
      </c>
      <c r="R36" s="15">
        <f t="shared" si="14"/>
        <v>1015</v>
      </c>
      <c r="S36" s="15">
        <f t="shared" si="15"/>
        <v>1033.5</v>
      </c>
      <c r="T36" s="15">
        <f t="shared" si="16"/>
        <v>966.5</v>
      </c>
      <c r="V36" s="15">
        <f t="shared" si="22"/>
        <v>3.8951157653603858</v>
      </c>
      <c r="W36" s="15">
        <f t="shared" si="17"/>
        <v>4.8611633805121492</v>
      </c>
      <c r="X36" s="15">
        <f t="shared" si="18"/>
        <v>0.99648204205186941</v>
      </c>
      <c r="Y36" s="15">
        <f t="shared" si="19"/>
        <v>1.0146445226212877</v>
      </c>
      <c r="Z36" s="15">
        <f t="shared" si="20"/>
        <v>0.94886689028879978</v>
      </c>
    </row>
    <row r="37" spans="2:26" x14ac:dyDescent="0.25">
      <c r="B37" s="15">
        <f t="shared" si="6"/>
        <v>1345.5</v>
      </c>
      <c r="C37" s="15">
        <f t="shared" si="7"/>
        <v>1152.5</v>
      </c>
      <c r="D37" s="15">
        <f t="shared" si="8"/>
        <v>1352</v>
      </c>
      <c r="E37" s="15">
        <f t="shared" si="9"/>
        <v>1742</v>
      </c>
      <c r="F37" s="15">
        <f t="shared" si="10"/>
        <v>1063</v>
      </c>
      <c r="H37" s="15">
        <f t="shared" si="21"/>
        <v>1.3209523030352612</v>
      </c>
      <c r="I37" s="15">
        <f t="shared" si="11"/>
        <v>1.1314734516894378</v>
      </c>
      <c r="J37" s="15">
        <f t="shared" si="11"/>
        <v>1.3273337151272191</v>
      </c>
      <c r="K37" s="15">
        <f t="shared" si="11"/>
        <v>1.7102184406446861</v>
      </c>
      <c r="L37" s="15">
        <f t="shared" si="11"/>
        <v>1.0436063159617115</v>
      </c>
      <c r="P37" s="15">
        <f t="shared" si="12"/>
        <v>1345.5</v>
      </c>
      <c r="Q37" s="15">
        <f t="shared" si="13"/>
        <v>1152.5</v>
      </c>
      <c r="R37" s="15">
        <f t="shared" si="14"/>
        <v>1352</v>
      </c>
      <c r="S37" s="15">
        <f t="shared" si="15"/>
        <v>1742</v>
      </c>
      <c r="T37" s="15">
        <f t="shared" si="16"/>
        <v>1063</v>
      </c>
      <c r="V37" s="15">
        <f t="shared" si="22"/>
        <v>1.3209523030352612</v>
      </c>
      <c r="W37" s="15">
        <f t="shared" si="17"/>
        <v>1.1314734516894378</v>
      </c>
      <c r="X37" s="15">
        <f t="shared" si="18"/>
        <v>1.3273337151272191</v>
      </c>
      <c r="Y37" s="15">
        <f t="shared" si="19"/>
        <v>1.7102184406446861</v>
      </c>
      <c r="Z37" s="15">
        <f t="shared" si="20"/>
        <v>1.0436063159617115</v>
      </c>
    </row>
    <row r="38" spans="2:26" x14ac:dyDescent="0.25">
      <c r="B38" s="15">
        <f t="shared" si="6"/>
        <v>3057</v>
      </c>
      <c r="C38" s="15">
        <f t="shared" si="7"/>
        <v>1489</v>
      </c>
      <c r="D38" s="15">
        <f t="shared" si="8"/>
        <v>1110</v>
      </c>
      <c r="E38" s="15">
        <f t="shared" si="9"/>
        <v>1307.5</v>
      </c>
      <c r="F38" s="15">
        <f t="shared" si="10"/>
        <v>2302.5</v>
      </c>
      <c r="H38" s="15">
        <f t="shared" si="21"/>
        <v>3.0012271946330689</v>
      </c>
      <c r="I38" s="15">
        <f t="shared" si="11"/>
        <v>1.4618342469115602</v>
      </c>
      <c r="J38" s="15">
        <f t="shared" si="11"/>
        <v>1.0897488341650985</v>
      </c>
      <c r="K38" s="15">
        <f t="shared" si="11"/>
        <v>1.2836455861899696</v>
      </c>
      <c r="L38" s="15">
        <f t="shared" si="11"/>
        <v>2.2604925141127383</v>
      </c>
      <c r="P38" s="15">
        <f t="shared" si="12"/>
        <v>3057</v>
      </c>
      <c r="Q38" s="15">
        <f t="shared" si="13"/>
        <v>1489</v>
      </c>
      <c r="R38" s="15">
        <f t="shared" si="14"/>
        <v>1110</v>
      </c>
      <c r="S38" s="15">
        <f t="shared" si="15"/>
        <v>1307.5</v>
      </c>
      <c r="T38" s="15">
        <f t="shared" si="16"/>
        <v>2302.5</v>
      </c>
      <c r="V38" s="15">
        <f t="shared" si="22"/>
        <v>3.0012271946330689</v>
      </c>
      <c r="W38" s="15">
        <f t="shared" si="17"/>
        <v>1.4618342469115602</v>
      </c>
      <c r="X38" s="15">
        <f t="shared" si="18"/>
        <v>1.0897488341650985</v>
      </c>
      <c r="Y38" s="15">
        <f t="shared" si="19"/>
        <v>1.2836455861899696</v>
      </c>
      <c r="Z38" s="15">
        <f t="shared" si="20"/>
        <v>2.2604925141127383</v>
      </c>
    </row>
    <row r="39" spans="2:26" x14ac:dyDescent="0.25">
      <c r="B39" s="13">
        <f t="shared" si="6"/>
        <v>998.5</v>
      </c>
      <c r="C39" s="13">
        <f t="shared" si="7"/>
        <v>1062</v>
      </c>
      <c r="D39" s="13">
        <f t="shared" si="8"/>
        <v>847.5</v>
      </c>
      <c r="E39" s="13">
        <f t="shared" si="9"/>
        <v>987</v>
      </c>
      <c r="F39" s="13">
        <f t="shared" si="10"/>
        <v>829.5</v>
      </c>
      <c r="H39" s="13">
        <f t="shared" si="21"/>
        <v>0.98028307289536121</v>
      </c>
      <c r="I39" s="13">
        <f t="shared" si="11"/>
        <v>1.0426245602552564</v>
      </c>
      <c r="J39" s="13">
        <f t="shared" si="11"/>
        <v>0.83203796122064955</v>
      </c>
      <c r="K39" s="13">
        <f t="shared" si="11"/>
        <v>0.96899288227112812</v>
      </c>
      <c r="L39" s="13">
        <f t="shared" si="11"/>
        <v>0.81436635850445882</v>
      </c>
      <c r="P39" s="13">
        <f t="shared" si="12"/>
        <v>998.5</v>
      </c>
      <c r="Q39" s="13">
        <f t="shared" si="13"/>
        <v>1062</v>
      </c>
      <c r="R39" s="13">
        <f t="shared" si="14"/>
        <v>847.5</v>
      </c>
      <c r="S39" s="13">
        <f t="shared" si="15"/>
        <v>987</v>
      </c>
      <c r="T39" s="13">
        <f t="shared" si="16"/>
        <v>829.5</v>
      </c>
      <c r="V39" s="13">
        <f t="shared" si="22"/>
        <v>0.98028307289536121</v>
      </c>
      <c r="W39" s="13">
        <f t="shared" si="17"/>
        <v>1.0426245602552564</v>
      </c>
      <c r="X39" s="13">
        <f t="shared" si="18"/>
        <v>0.83203796122064955</v>
      </c>
      <c r="Y39" s="13">
        <f t="shared" si="19"/>
        <v>0.96899288227112812</v>
      </c>
      <c r="Z39" s="13">
        <f t="shared" si="20"/>
        <v>0.81436635850445882</v>
      </c>
    </row>
  </sheetData>
  <mergeCells count="11">
    <mergeCell ref="P32:T32"/>
    <mergeCell ref="V32:Z32"/>
    <mergeCell ref="Q24:R24"/>
    <mergeCell ref="P25:P30"/>
    <mergeCell ref="S25:S30"/>
    <mergeCell ref="G1:I1"/>
    <mergeCell ref="C24:D24"/>
    <mergeCell ref="E25:E30"/>
    <mergeCell ref="B25:B30"/>
    <mergeCell ref="B32:F32"/>
    <mergeCell ref="H32:L32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  <ignoredErrors>
    <ignoredError sqref="B35:F39 C34:F34" formulaRange="1"/>
    <ignoredError sqref="E2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0min</vt:lpstr>
      <vt:lpstr>Raw data 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2015-08-17T12:39:30Z</dcterms:created>
  <dcterms:modified xsi:type="dcterms:W3CDTF">2015-08-24T04:38:33Z</dcterms:modified>
</cp:coreProperties>
</file>