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730" windowHeight="10035" activeTab="1"/>
  </bookViews>
  <sheets>
    <sheet name="raw data" sheetId="1" r:id="rId1"/>
    <sheet name="analysis" sheetId="2" r:id="rId2"/>
  </sheets>
  <calcPr calcId="144525"/>
</workbook>
</file>

<file path=xl/calcChain.xml><?xml version="1.0" encoding="utf-8"?>
<calcChain xmlns="http://schemas.openxmlformats.org/spreadsheetml/2006/main">
  <c r="I23" i="2" l="1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H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H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23" i="2"/>
  <c r="G15" i="2"/>
  <c r="I15" i="2" s="1"/>
  <c r="G11" i="2"/>
  <c r="G3" i="2"/>
  <c r="I3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D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23" i="2"/>
  <c r="C15" i="2"/>
  <c r="E15" i="2" s="1"/>
  <c r="F4" i="2"/>
  <c r="F5" i="2"/>
  <c r="F6" i="2"/>
  <c r="F7" i="2"/>
  <c r="F8" i="2"/>
  <c r="F9" i="2"/>
  <c r="F10" i="2"/>
  <c r="F11" i="2"/>
  <c r="F3" i="2"/>
  <c r="E4" i="2"/>
  <c r="E5" i="2"/>
  <c r="E6" i="2"/>
  <c r="E7" i="2"/>
  <c r="E8" i="2"/>
  <c r="E9" i="2"/>
  <c r="E10" i="2"/>
  <c r="E11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B17" i="2"/>
  <c r="B18" i="2" s="1"/>
  <c r="B19" i="2" s="1"/>
  <c r="B20" i="2" s="1"/>
  <c r="B21" i="2" s="1"/>
  <c r="B22" i="2" s="1"/>
  <c r="B16" i="2"/>
  <c r="B5" i="2"/>
  <c r="B6" i="2" s="1"/>
  <c r="B7" i="2" s="1"/>
  <c r="B8" i="2" s="1"/>
  <c r="B9" i="2" s="1"/>
  <c r="B10" i="2" s="1"/>
  <c r="B4" i="2"/>
  <c r="C3" i="2"/>
  <c r="E3" i="2" s="1"/>
  <c r="J15" i="2" l="1"/>
  <c r="J3" i="2"/>
  <c r="F15" i="2"/>
</calcChain>
</file>

<file path=xl/sharedStrings.xml><?xml version="1.0" encoding="utf-8"?>
<sst xmlns="http://schemas.openxmlformats.org/spreadsheetml/2006/main" count="64" uniqueCount="32">
  <si>
    <t>User: USER</t>
  </si>
  <si>
    <t>Path: C:\Program Files (x86)\BMG\NEPHELOgalaxy\User\Data\</t>
  </si>
  <si>
    <t>Test ID: 943</t>
  </si>
  <si>
    <t>Test Name: SOLUBILITY TEST</t>
  </si>
  <si>
    <t>Date: 12/15/2014</t>
  </si>
  <si>
    <t>Time: 5:57:46 PM</t>
  </si>
  <si>
    <t>ID1: tam_400uM_50uM</t>
  </si>
  <si>
    <t>ID2: 8%_1% DMSO</t>
  </si>
  <si>
    <t>ID3: F-10_5%CFBS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</si>
  <si>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</si>
  <si>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</si>
  <si>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</si>
  <si>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</si>
  <si>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</si>
  <si>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</si>
  <si>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</si>
  <si>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</si>
  <si>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</si>
  <si>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</si>
  <si>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Conc. (M)</t>
  </si>
  <si>
    <t>0min</t>
  </si>
  <si>
    <t>n1</t>
  </si>
  <si>
    <t>n2</t>
  </si>
  <si>
    <t>avg</t>
  </si>
  <si>
    <t>fold</t>
  </si>
  <si>
    <t>buffer</t>
  </si>
  <si>
    <t>8% DMSO</t>
  </si>
  <si>
    <t>1% DMSO</t>
  </si>
  <si>
    <t>30min</t>
  </si>
  <si>
    <t>Test ID: 944</t>
  </si>
  <si>
    <t>Time: 6:35:30 PM</t>
  </si>
  <si>
    <t>ID3: F-10_5%CFBS_30min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</si>
</sst>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1" fontId="0" fillId="0" borderId="10" xfId="0" applyNumberFormat="1" applyBorder="1" applyAlignment="1">
      <alignment horizontal="center" vertical="center"/>
    </xf>
    <xf numFmtId="0" fontId="0" fillId="0" borderId="0" xfId="0" applyBorder="1"/>
    <xf numFmtId="164" fontId="0" fillId="4" borderId="5" xfId="0" applyNumberFormat="1" applyFill="1" applyBorder="1"/>
    <xf numFmtId="1" fontId="0" fillId="0" borderId="0" xfId="0" applyNumberFormat="1" applyBorder="1"/>
    <xf numFmtId="164" fontId="0" fillId="0" borderId="5" xfId="0" applyNumberFormat="1" applyFill="1" applyBorder="1"/>
    <xf numFmtId="0" fontId="0" fillId="0" borderId="11" xfId="0" applyBorder="1" applyAlignment="1">
      <alignment horizontal="center"/>
    </xf>
    <xf numFmtId="1" fontId="0" fillId="0" borderId="7" xfId="0" applyNumberFormat="1" applyBorder="1"/>
    <xf numFmtId="0" fontId="0" fillId="0" borderId="8" xfId="0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0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2"/>
  <sheetViews>
    <sheetView topLeftCell="A22" workbookViewId="0">
      <selection activeCell="A23" sqref="A23:M42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49985</v>
      </c>
      <c r="C14" s="4">
        <v>49985</v>
      </c>
      <c r="D14" s="4">
        <v>717</v>
      </c>
      <c r="E14" s="4">
        <v>646</v>
      </c>
      <c r="F14" s="4">
        <v>867</v>
      </c>
      <c r="G14" s="4">
        <v>1698</v>
      </c>
      <c r="H14" s="4">
        <v>705</v>
      </c>
      <c r="I14" s="4">
        <v>586</v>
      </c>
      <c r="J14" s="4"/>
      <c r="K14" s="4"/>
      <c r="L14" s="4"/>
      <c r="M14" s="5"/>
    </row>
    <row r="15" spans="1:13" x14ac:dyDescent="0.25">
      <c r="A15" s="2" t="s">
        <v>12</v>
      </c>
      <c r="B15" s="6">
        <v>16668</v>
      </c>
      <c r="C15" s="7">
        <v>21008</v>
      </c>
      <c r="D15" s="7"/>
      <c r="E15" s="7"/>
      <c r="F15" s="7">
        <v>717</v>
      </c>
      <c r="G15" s="7">
        <v>615</v>
      </c>
      <c r="H15" s="7"/>
      <c r="I15" s="7"/>
      <c r="J15" s="7"/>
      <c r="K15" s="7"/>
      <c r="L15" s="7"/>
      <c r="M15" s="8"/>
    </row>
    <row r="16" spans="1:13" x14ac:dyDescent="0.25">
      <c r="A16" s="2" t="s">
        <v>13</v>
      </c>
      <c r="B16" s="6">
        <v>777</v>
      </c>
      <c r="C16" s="7">
        <v>920</v>
      </c>
      <c r="D16" s="7"/>
      <c r="E16" s="7"/>
      <c r="F16" s="7">
        <v>1088</v>
      </c>
      <c r="G16" s="7">
        <v>872</v>
      </c>
      <c r="H16" s="7"/>
      <c r="I16" s="7"/>
      <c r="J16" s="7"/>
      <c r="K16" s="7"/>
      <c r="L16" s="7"/>
      <c r="M16" s="8"/>
    </row>
    <row r="17" spans="1:13" x14ac:dyDescent="0.25">
      <c r="A17" s="2" t="s">
        <v>14</v>
      </c>
      <c r="B17" s="6">
        <v>610</v>
      </c>
      <c r="C17" s="7">
        <v>721</v>
      </c>
      <c r="D17" s="7"/>
      <c r="E17" s="7"/>
      <c r="F17" s="7">
        <v>1058</v>
      </c>
      <c r="G17" s="7">
        <v>706</v>
      </c>
      <c r="H17" s="7"/>
      <c r="I17" s="7"/>
      <c r="J17" s="7"/>
      <c r="K17" s="7"/>
      <c r="L17" s="7"/>
      <c r="M17" s="8"/>
    </row>
    <row r="18" spans="1:13" x14ac:dyDescent="0.25">
      <c r="A18" s="2" t="s">
        <v>15</v>
      </c>
      <c r="B18" s="6">
        <v>649</v>
      </c>
      <c r="C18" s="7">
        <v>1011</v>
      </c>
      <c r="D18" s="7"/>
      <c r="E18" s="7"/>
      <c r="F18" s="7">
        <v>593</v>
      </c>
      <c r="G18" s="7">
        <v>732</v>
      </c>
      <c r="H18" s="7"/>
      <c r="I18" s="7"/>
      <c r="J18" s="7"/>
      <c r="K18" s="7"/>
      <c r="L18" s="7"/>
      <c r="M18" s="8"/>
    </row>
    <row r="19" spans="1:13" x14ac:dyDescent="0.25">
      <c r="A19" s="2" t="s">
        <v>16</v>
      </c>
      <c r="B19" s="6">
        <v>756</v>
      </c>
      <c r="C19" s="7">
        <v>884</v>
      </c>
      <c r="D19" s="7"/>
      <c r="E19" s="7"/>
      <c r="F19" s="7">
        <v>985</v>
      </c>
      <c r="G19" s="7">
        <v>1081</v>
      </c>
      <c r="H19" s="7"/>
      <c r="I19" s="7"/>
      <c r="J19" s="7"/>
      <c r="K19" s="7"/>
      <c r="L19" s="7"/>
      <c r="M19" s="8"/>
    </row>
    <row r="20" spans="1:13" x14ac:dyDescent="0.25">
      <c r="A20" s="2" t="s">
        <v>17</v>
      </c>
      <c r="B20" s="6">
        <v>621</v>
      </c>
      <c r="C20" s="7">
        <v>2238</v>
      </c>
      <c r="D20" s="7"/>
      <c r="E20" s="7"/>
      <c r="F20" s="7">
        <v>982</v>
      </c>
      <c r="G20" s="7">
        <v>806</v>
      </c>
      <c r="H20" s="7"/>
      <c r="I20" s="7"/>
      <c r="J20" s="7"/>
      <c r="K20" s="7"/>
      <c r="L20" s="7"/>
      <c r="M20" s="8"/>
    </row>
    <row r="21" spans="1:13" x14ac:dyDescent="0.25">
      <c r="A21" s="2" t="s">
        <v>18</v>
      </c>
      <c r="B21" s="9">
        <v>630</v>
      </c>
      <c r="C21" s="10">
        <v>801</v>
      </c>
      <c r="D21" s="10"/>
      <c r="E21" s="10"/>
      <c r="F21" s="10">
        <v>930</v>
      </c>
      <c r="G21" s="10">
        <v>887</v>
      </c>
      <c r="H21" s="10"/>
      <c r="I21" s="10"/>
      <c r="J21" s="10"/>
      <c r="K21" s="10"/>
      <c r="L21" s="10"/>
      <c r="M21" s="11"/>
    </row>
    <row r="24" spans="1:13" x14ac:dyDescent="0.25">
      <c r="A24" s="29" t="s">
        <v>0</v>
      </c>
      <c r="B24" s="28"/>
      <c r="C24" s="28"/>
      <c r="D24" s="29" t="s">
        <v>1</v>
      </c>
      <c r="E24" s="28"/>
      <c r="F24" s="28"/>
      <c r="G24" s="28"/>
      <c r="H24" s="28"/>
      <c r="I24" s="28"/>
      <c r="J24" s="28"/>
      <c r="K24" s="29" t="s">
        <v>29</v>
      </c>
      <c r="L24" s="28"/>
      <c r="M24" s="28"/>
    </row>
    <row r="25" spans="1:13" x14ac:dyDescent="0.25">
      <c r="A25" s="29" t="s">
        <v>3</v>
      </c>
      <c r="B25" s="28"/>
      <c r="C25" s="28"/>
      <c r="D25" s="28"/>
      <c r="E25" s="28"/>
      <c r="F25" s="28"/>
      <c r="G25" s="28"/>
      <c r="H25" s="28"/>
      <c r="I25" s="29" t="s">
        <v>4</v>
      </c>
      <c r="J25" s="28"/>
      <c r="K25" s="29" t="s">
        <v>30</v>
      </c>
      <c r="L25" s="28"/>
      <c r="M25" s="28"/>
    </row>
    <row r="26" spans="1:13" x14ac:dyDescent="0.25">
      <c r="A26" s="29" t="s">
        <v>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x14ac:dyDescent="0.25">
      <c r="A27" s="29" t="s">
        <v>7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x14ac:dyDescent="0.25">
      <c r="A28" s="29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x14ac:dyDescent="0.25">
      <c r="A29" s="29" t="s">
        <v>9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3" spans="1:13" x14ac:dyDescent="0.25">
      <c r="A33" s="28"/>
      <c r="B33" s="28" t="s">
        <v>10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x14ac:dyDescent="0.25">
      <c r="A34" s="28"/>
      <c r="B34" s="30">
        <v>1</v>
      </c>
      <c r="C34" s="30">
        <v>2</v>
      </c>
      <c r="D34" s="30">
        <v>3</v>
      </c>
      <c r="E34" s="30">
        <v>4</v>
      </c>
      <c r="F34" s="30">
        <v>5</v>
      </c>
      <c r="G34" s="30">
        <v>6</v>
      </c>
      <c r="H34" s="30">
        <v>7</v>
      </c>
      <c r="I34" s="30">
        <v>8</v>
      </c>
      <c r="J34" s="30">
        <v>9</v>
      </c>
      <c r="K34" s="30">
        <v>10</v>
      </c>
      <c r="L34" s="30">
        <v>11</v>
      </c>
      <c r="M34" s="30">
        <v>12</v>
      </c>
    </row>
    <row r="35" spans="1:13" x14ac:dyDescent="0.25">
      <c r="A35" s="30" t="s">
        <v>11</v>
      </c>
      <c r="B35" s="31">
        <v>49985</v>
      </c>
      <c r="C35" s="32">
        <v>49985</v>
      </c>
      <c r="D35" s="32">
        <v>770</v>
      </c>
      <c r="E35" s="32">
        <v>897</v>
      </c>
      <c r="F35" s="32">
        <v>1026</v>
      </c>
      <c r="G35" s="32">
        <v>879</v>
      </c>
      <c r="H35" s="32">
        <v>713</v>
      </c>
      <c r="I35" s="32">
        <v>590</v>
      </c>
      <c r="J35" s="32"/>
      <c r="K35" s="32"/>
      <c r="L35" s="32"/>
      <c r="M35" s="33"/>
    </row>
    <row r="36" spans="1:13" x14ac:dyDescent="0.25">
      <c r="A36" s="30" t="s">
        <v>12</v>
      </c>
      <c r="B36" s="34">
        <v>33246</v>
      </c>
      <c r="C36" s="35">
        <v>44210</v>
      </c>
      <c r="D36" s="35"/>
      <c r="E36" s="35"/>
      <c r="F36" s="35">
        <v>734</v>
      </c>
      <c r="G36" s="35">
        <v>617</v>
      </c>
      <c r="H36" s="35"/>
      <c r="I36" s="35"/>
      <c r="J36" s="35"/>
      <c r="K36" s="35"/>
      <c r="L36" s="35"/>
      <c r="M36" s="36"/>
    </row>
    <row r="37" spans="1:13" x14ac:dyDescent="0.25">
      <c r="A37" s="30" t="s">
        <v>13</v>
      </c>
      <c r="B37" s="34">
        <v>785</v>
      </c>
      <c r="C37" s="35">
        <v>1018</v>
      </c>
      <c r="D37" s="35"/>
      <c r="E37" s="35"/>
      <c r="F37" s="35">
        <v>1133</v>
      </c>
      <c r="G37" s="35">
        <v>834</v>
      </c>
      <c r="H37" s="35"/>
      <c r="I37" s="35"/>
      <c r="J37" s="35"/>
      <c r="K37" s="35"/>
      <c r="L37" s="35"/>
      <c r="M37" s="36"/>
    </row>
    <row r="38" spans="1:13" x14ac:dyDescent="0.25">
      <c r="A38" s="30" t="s">
        <v>14</v>
      </c>
      <c r="B38" s="34">
        <v>640</v>
      </c>
      <c r="C38" s="35">
        <v>869</v>
      </c>
      <c r="D38" s="35"/>
      <c r="E38" s="35"/>
      <c r="F38" s="35">
        <v>1087</v>
      </c>
      <c r="G38" s="35">
        <v>753</v>
      </c>
      <c r="H38" s="35"/>
      <c r="I38" s="35"/>
      <c r="J38" s="35"/>
      <c r="K38" s="35"/>
      <c r="L38" s="35"/>
      <c r="M38" s="36"/>
    </row>
    <row r="39" spans="1:13" x14ac:dyDescent="0.25">
      <c r="A39" s="30" t="s">
        <v>15</v>
      </c>
      <c r="B39" s="34">
        <v>666</v>
      </c>
      <c r="C39" s="35">
        <v>1003</v>
      </c>
      <c r="D39" s="35"/>
      <c r="E39" s="35"/>
      <c r="F39" s="35">
        <v>651</v>
      </c>
      <c r="G39" s="35">
        <v>720</v>
      </c>
      <c r="H39" s="35"/>
      <c r="I39" s="35"/>
      <c r="J39" s="35"/>
      <c r="K39" s="35"/>
      <c r="L39" s="35"/>
      <c r="M39" s="36"/>
    </row>
    <row r="40" spans="1:13" x14ac:dyDescent="0.25">
      <c r="A40" s="30" t="s">
        <v>16</v>
      </c>
      <c r="B40" s="34">
        <v>805</v>
      </c>
      <c r="C40" s="35">
        <v>919</v>
      </c>
      <c r="D40" s="35"/>
      <c r="E40" s="35"/>
      <c r="F40" s="35">
        <v>981</v>
      </c>
      <c r="G40" s="35">
        <v>1112</v>
      </c>
      <c r="H40" s="35"/>
      <c r="I40" s="35"/>
      <c r="J40" s="35"/>
      <c r="K40" s="35"/>
      <c r="L40" s="35"/>
      <c r="M40" s="36"/>
    </row>
    <row r="41" spans="1:13" x14ac:dyDescent="0.25">
      <c r="A41" s="30" t="s">
        <v>17</v>
      </c>
      <c r="B41" s="34">
        <v>658</v>
      </c>
      <c r="C41" s="35">
        <v>1262</v>
      </c>
      <c r="D41" s="35"/>
      <c r="E41" s="35"/>
      <c r="F41" s="35">
        <v>1051</v>
      </c>
      <c r="G41" s="35">
        <v>810</v>
      </c>
      <c r="H41" s="35"/>
      <c r="I41" s="35"/>
      <c r="J41" s="35"/>
      <c r="K41" s="35"/>
      <c r="L41" s="35"/>
      <c r="M41" s="36"/>
    </row>
    <row r="42" spans="1:13" x14ac:dyDescent="0.25">
      <c r="A42" s="30" t="s">
        <v>18</v>
      </c>
      <c r="B42" s="37">
        <v>661</v>
      </c>
      <c r="C42" s="38">
        <v>786</v>
      </c>
      <c r="D42" s="38"/>
      <c r="E42" s="38"/>
      <c r="F42" s="38">
        <v>1001</v>
      </c>
      <c r="G42" s="38">
        <v>872</v>
      </c>
      <c r="H42" s="38"/>
      <c r="I42" s="38"/>
      <c r="J42" s="38"/>
      <c r="K42" s="38"/>
      <c r="L42" s="38"/>
      <c r="M42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P8" sqref="P8"/>
    </sheetView>
  </sheetViews>
  <sheetFormatPr defaultRowHeight="15" x14ac:dyDescent="0.25"/>
  <sheetData>
    <row r="1" spans="1:10" x14ac:dyDescent="0.25">
      <c r="A1" s="40" t="s">
        <v>26</v>
      </c>
      <c r="B1" s="12" t="s">
        <v>19</v>
      </c>
      <c r="C1" s="13" t="s">
        <v>20</v>
      </c>
      <c r="D1" s="13"/>
      <c r="E1" s="13"/>
      <c r="F1" s="14"/>
      <c r="G1" s="15" t="s">
        <v>28</v>
      </c>
      <c r="H1" s="13"/>
      <c r="I1" s="13"/>
      <c r="J1" s="14"/>
    </row>
    <row r="2" spans="1:10" x14ac:dyDescent="0.25">
      <c r="A2" s="41"/>
      <c r="B2" s="16"/>
      <c r="C2" s="17" t="s">
        <v>21</v>
      </c>
      <c r="D2" s="17" t="s">
        <v>22</v>
      </c>
      <c r="E2" s="17" t="s">
        <v>23</v>
      </c>
      <c r="F2" s="18" t="s">
        <v>24</v>
      </c>
      <c r="G2" s="19" t="s">
        <v>21</v>
      </c>
      <c r="H2" s="17" t="s">
        <v>22</v>
      </c>
      <c r="I2" s="17" t="s">
        <v>23</v>
      </c>
      <c r="J2" s="18" t="s">
        <v>24</v>
      </c>
    </row>
    <row r="3" spans="1:10" x14ac:dyDescent="0.25">
      <c r="A3" s="41"/>
      <c r="B3" s="20">
        <v>4.0000000000000002E-4</v>
      </c>
      <c r="C3" s="35">
        <f>'raw data'!B14</f>
        <v>49985</v>
      </c>
      <c r="D3" s="35">
        <f>'raw data'!C14</f>
        <v>49985</v>
      </c>
      <c r="E3" s="21">
        <f>AVERAGE(C3:D3)</f>
        <v>49985</v>
      </c>
      <c r="F3" s="22">
        <f>E3/$E$11</f>
        <v>73.345561261922228</v>
      </c>
      <c r="G3" s="34">
        <f>'raw data'!B35</f>
        <v>49985</v>
      </c>
      <c r="H3" s="35">
        <f>'raw data'!C35</f>
        <v>49985</v>
      </c>
      <c r="I3" s="21">
        <f>AVERAGE(G3:H3)</f>
        <v>49985</v>
      </c>
      <c r="J3" s="22">
        <f>I3/$I$11</f>
        <v>59.970005998800239</v>
      </c>
    </row>
    <row r="4" spans="1:10" x14ac:dyDescent="0.25">
      <c r="A4" s="41"/>
      <c r="B4" s="20">
        <f>B3/2</f>
        <v>2.0000000000000001E-4</v>
      </c>
      <c r="C4" s="35">
        <f>'raw data'!B15</f>
        <v>16668</v>
      </c>
      <c r="D4" s="35">
        <f>'raw data'!C15</f>
        <v>21008</v>
      </c>
      <c r="E4" s="21">
        <f t="shared" ref="E4:E11" si="0">AVERAGE(C4:D4)</f>
        <v>18838</v>
      </c>
      <c r="F4" s="22">
        <f t="shared" ref="F4:F11" si="1">E4/$E$11</f>
        <v>27.641966250917093</v>
      </c>
      <c r="G4" s="34">
        <f>'raw data'!B36</f>
        <v>33246</v>
      </c>
      <c r="H4" s="35">
        <f>'raw data'!C36</f>
        <v>44210</v>
      </c>
      <c r="I4" s="23">
        <f t="shared" ref="I4:I11" si="2">AVERAGE(G4:H4)</f>
        <v>38728</v>
      </c>
      <c r="J4" s="22">
        <f t="shared" ref="J4:J11" si="3">I4/$I$11</f>
        <v>46.464307138572288</v>
      </c>
    </row>
    <row r="5" spans="1:10" x14ac:dyDescent="0.25">
      <c r="A5" s="41"/>
      <c r="B5" s="20">
        <f t="shared" ref="B5:B10" si="4">B4/2</f>
        <v>1E-4</v>
      </c>
      <c r="C5" s="35">
        <f>'raw data'!B16</f>
        <v>777</v>
      </c>
      <c r="D5" s="35">
        <f>'raw data'!C16</f>
        <v>920</v>
      </c>
      <c r="E5" s="21">
        <f t="shared" si="0"/>
        <v>848.5</v>
      </c>
      <c r="F5" s="24">
        <f t="shared" si="1"/>
        <v>1.2450476889214968</v>
      </c>
      <c r="G5" s="34">
        <f>'raw data'!B37</f>
        <v>785</v>
      </c>
      <c r="H5" s="35">
        <f>'raw data'!C37</f>
        <v>1018</v>
      </c>
      <c r="I5" s="23">
        <f t="shared" si="2"/>
        <v>901.5</v>
      </c>
      <c r="J5" s="24">
        <f t="shared" si="3"/>
        <v>1.0815836832633474</v>
      </c>
    </row>
    <row r="6" spans="1:10" x14ac:dyDescent="0.25">
      <c r="A6" s="41"/>
      <c r="B6" s="20">
        <f t="shared" si="4"/>
        <v>5.0000000000000002E-5</v>
      </c>
      <c r="C6" s="35">
        <f>'raw data'!B17</f>
        <v>610</v>
      </c>
      <c r="D6" s="35">
        <f>'raw data'!C17</f>
        <v>721</v>
      </c>
      <c r="E6" s="21">
        <f t="shared" si="0"/>
        <v>665.5</v>
      </c>
      <c r="F6" s="24">
        <f t="shared" si="1"/>
        <v>0.97652237710931766</v>
      </c>
      <c r="G6" s="34">
        <f>'raw data'!B38</f>
        <v>640</v>
      </c>
      <c r="H6" s="35">
        <f>'raw data'!C38</f>
        <v>869</v>
      </c>
      <c r="I6" s="23">
        <f t="shared" si="2"/>
        <v>754.5</v>
      </c>
      <c r="J6" s="24">
        <f t="shared" si="3"/>
        <v>0.90521895620875825</v>
      </c>
    </row>
    <row r="7" spans="1:10" s="28" customFormat="1" x14ac:dyDescent="0.25">
      <c r="A7" s="41"/>
      <c r="B7" s="20">
        <f t="shared" si="4"/>
        <v>2.5000000000000001E-5</v>
      </c>
      <c r="C7" s="35">
        <f>'raw data'!B18</f>
        <v>649</v>
      </c>
      <c r="D7" s="35">
        <f>'raw data'!C18</f>
        <v>1011</v>
      </c>
      <c r="E7" s="21">
        <f t="shared" si="0"/>
        <v>830</v>
      </c>
      <c r="F7" s="24">
        <f t="shared" si="1"/>
        <v>1.2179016874541453</v>
      </c>
      <c r="G7" s="34">
        <f>'raw data'!B39</f>
        <v>666</v>
      </c>
      <c r="H7" s="35">
        <f>'raw data'!C39</f>
        <v>1003</v>
      </c>
      <c r="I7" s="23">
        <f t="shared" si="2"/>
        <v>834.5</v>
      </c>
      <c r="J7" s="24">
        <f t="shared" si="3"/>
        <v>1.0011997600479905</v>
      </c>
    </row>
    <row r="8" spans="1:10" s="28" customFormat="1" x14ac:dyDescent="0.25">
      <c r="A8" s="41"/>
      <c r="B8" s="20">
        <f t="shared" si="4"/>
        <v>1.2500000000000001E-5</v>
      </c>
      <c r="C8" s="35">
        <f>'raw data'!B19</f>
        <v>756</v>
      </c>
      <c r="D8" s="35">
        <f>'raw data'!C19</f>
        <v>884</v>
      </c>
      <c r="E8" s="21">
        <f t="shared" si="0"/>
        <v>820</v>
      </c>
      <c r="F8" s="24">
        <f t="shared" si="1"/>
        <v>1.2032281731474688</v>
      </c>
      <c r="G8" s="34">
        <f>'raw data'!B40</f>
        <v>805</v>
      </c>
      <c r="H8" s="35">
        <f>'raw data'!C40</f>
        <v>919</v>
      </c>
      <c r="I8" s="23">
        <f t="shared" si="2"/>
        <v>862</v>
      </c>
      <c r="J8" s="24">
        <f t="shared" si="3"/>
        <v>1.0341931613677264</v>
      </c>
    </row>
    <row r="9" spans="1:10" s="28" customFormat="1" x14ac:dyDescent="0.25">
      <c r="A9" s="41"/>
      <c r="B9" s="20">
        <f t="shared" si="4"/>
        <v>6.2500000000000003E-6</v>
      </c>
      <c r="C9" s="35">
        <f>'raw data'!B20</f>
        <v>621</v>
      </c>
      <c r="D9" s="35">
        <f>'raw data'!C20</f>
        <v>2238</v>
      </c>
      <c r="E9" s="23">
        <f t="shared" si="0"/>
        <v>1429.5</v>
      </c>
      <c r="F9" s="24">
        <f t="shared" si="1"/>
        <v>2.0975788701393983</v>
      </c>
      <c r="G9" s="34">
        <f>'raw data'!B41</f>
        <v>658</v>
      </c>
      <c r="H9" s="35">
        <f>'raw data'!C41</f>
        <v>1262</v>
      </c>
      <c r="I9" s="23">
        <f t="shared" si="2"/>
        <v>960</v>
      </c>
      <c r="J9" s="24">
        <f t="shared" si="3"/>
        <v>1.1517696460707858</v>
      </c>
    </row>
    <row r="10" spans="1:10" x14ac:dyDescent="0.25">
      <c r="A10" s="41"/>
      <c r="B10" s="20">
        <f t="shared" si="4"/>
        <v>3.1250000000000001E-6</v>
      </c>
      <c r="C10" s="35">
        <f>'raw data'!B21</f>
        <v>630</v>
      </c>
      <c r="D10" s="35">
        <f>'raw data'!C21</f>
        <v>801</v>
      </c>
      <c r="E10" s="23">
        <f t="shared" si="0"/>
        <v>715.5</v>
      </c>
      <c r="F10" s="24">
        <f t="shared" si="1"/>
        <v>1.0498899486427</v>
      </c>
      <c r="G10" s="34">
        <f>'raw data'!B42</f>
        <v>661</v>
      </c>
      <c r="H10" s="35">
        <f>'raw data'!C42</f>
        <v>786</v>
      </c>
      <c r="I10" s="23">
        <f t="shared" si="2"/>
        <v>723.5</v>
      </c>
      <c r="J10" s="24">
        <f t="shared" si="3"/>
        <v>0.86802639472105581</v>
      </c>
    </row>
    <row r="11" spans="1:10" x14ac:dyDescent="0.25">
      <c r="A11" s="42"/>
      <c r="B11" s="25" t="s">
        <v>25</v>
      </c>
      <c r="C11" s="38">
        <f>'raw data'!D14</f>
        <v>717</v>
      </c>
      <c r="D11" s="38">
        <f>'raw data'!E14</f>
        <v>646</v>
      </c>
      <c r="E11" s="26">
        <f t="shared" si="0"/>
        <v>681.5</v>
      </c>
      <c r="F11" s="43">
        <f t="shared" si="1"/>
        <v>1</v>
      </c>
      <c r="G11" s="37">
        <f>'raw data'!D35</f>
        <v>770</v>
      </c>
      <c r="H11" s="38">
        <f>'raw data'!E35</f>
        <v>897</v>
      </c>
      <c r="I11" s="26">
        <f t="shared" si="2"/>
        <v>833.5</v>
      </c>
      <c r="J11" s="27">
        <f t="shared" si="3"/>
        <v>1</v>
      </c>
    </row>
    <row r="12" spans="1:10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0" x14ac:dyDescent="0.25">
      <c r="A13" s="40" t="s">
        <v>27</v>
      </c>
      <c r="B13" s="12" t="s">
        <v>19</v>
      </c>
      <c r="C13" s="15" t="s">
        <v>20</v>
      </c>
      <c r="D13" s="13"/>
      <c r="E13" s="13"/>
      <c r="F13" s="14"/>
      <c r="G13" s="13" t="s">
        <v>28</v>
      </c>
      <c r="H13" s="13"/>
      <c r="I13" s="13"/>
      <c r="J13" s="14"/>
    </row>
    <row r="14" spans="1:10" x14ac:dyDescent="0.25">
      <c r="A14" s="41"/>
      <c r="B14" s="16"/>
      <c r="C14" s="19" t="s">
        <v>21</v>
      </c>
      <c r="D14" s="17" t="s">
        <v>22</v>
      </c>
      <c r="E14" s="17" t="s">
        <v>23</v>
      </c>
      <c r="F14" s="18" t="s">
        <v>24</v>
      </c>
      <c r="G14" s="17" t="s">
        <v>21</v>
      </c>
      <c r="H14" s="17" t="s">
        <v>22</v>
      </c>
      <c r="I14" s="17" t="s">
        <v>23</v>
      </c>
      <c r="J14" s="18" t="s">
        <v>24</v>
      </c>
    </row>
    <row r="15" spans="1:10" x14ac:dyDescent="0.25">
      <c r="A15" s="41"/>
      <c r="B15" s="20">
        <v>5.0000000000000002E-5</v>
      </c>
      <c r="C15" s="34">
        <f>'raw data'!F14</f>
        <v>867</v>
      </c>
      <c r="D15" s="35">
        <f>'raw data'!G14</f>
        <v>1698</v>
      </c>
      <c r="E15" s="21">
        <f>AVERAGE(C15:D15)</f>
        <v>1282.5</v>
      </c>
      <c r="F15" s="24">
        <f>E15/$E$23</f>
        <v>1.9868319132455461</v>
      </c>
      <c r="G15" s="35">
        <f>'raw data'!F35</f>
        <v>1026</v>
      </c>
      <c r="H15" s="35">
        <f>'raw data'!G35</f>
        <v>879</v>
      </c>
      <c r="I15" s="21">
        <f>AVERAGE(G15:H15)</f>
        <v>952.5</v>
      </c>
      <c r="J15" s="24">
        <f>I15/$I$23</f>
        <v>1.4620107444359172</v>
      </c>
    </row>
    <row r="16" spans="1:10" x14ac:dyDescent="0.25">
      <c r="A16" s="41"/>
      <c r="B16" s="20">
        <f>B15/2</f>
        <v>2.5000000000000001E-5</v>
      </c>
      <c r="C16" s="34">
        <f>'raw data'!F15</f>
        <v>717</v>
      </c>
      <c r="D16" s="35">
        <f>'raw data'!G15</f>
        <v>615</v>
      </c>
      <c r="E16" s="23">
        <f t="shared" ref="E16:E23" si="5">AVERAGE(C16:D16)</f>
        <v>666</v>
      </c>
      <c r="F16" s="24">
        <f t="shared" ref="F16:F23" si="6">E16/$E$23</f>
        <v>1.0317583268783888</v>
      </c>
      <c r="G16" s="35">
        <f>'raw data'!F36</f>
        <v>734</v>
      </c>
      <c r="H16" s="35">
        <f>'raw data'!G36</f>
        <v>617</v>
      </c>
      <c r="I16" s="23">
        <f t="shared" ref="I16:I23" si="7">AVERAGE(G16:H16)</f>
        <v>675.5</v>
      </c>
      <c r="J16" s="24">
        <f t="shared" ref="J16:J23" si="8">I16/$I$23</f>
        <v>1.0368380660015348</v>
      </c>
    </row>
    <row r="17" spans="1:10" x14ac:dyDescent="0.25">
      <c r="A17" s="41"/>
      <c r="B17" s="20">
        <f t="shared" ref="B17:B22" si="9">B16/2</f>
        <v>1.2500000000000001E-5</v>
      </c>
      <c r="C17" s="34">
        <f>'raw data'!F16</f>
        <v>1088</v>
      </c>
      <c r="D17" s="35">
        <f>'raw data'!G16</f>
        <v>872</v>
      </c>
      <c r="E17" s="23">
        <f t="shared" si="5"/>
        <v>980</v>
      </c>
      <c r="F17" s="24">
        <f t="shared" si="6"/>
        <v>1.5182029434546862</v>
      </c>
      <c r="G17" s="35">
        <f>'raw data'!F37</f>
        <v>1133</v>
      </c>
      <c r="H17" s="35">
        <f>'raw data'!G37</f>
        <v>834</v>
      </c>
      <c r="I17" s="23">
        <f t="shared" si="7"/>
        <v>983.5</v>
      </c>
      <c r="J17" s="24">
        <f t="shared" si="8"/>
        <v>1.5095932463545665</v>
      </c>
    </row>
    <row r="18" spans="1:10" x14ac:dyDescent="0.25">
      <c r="A18" s="41"/>
      <c r="B18" s="20">
        <f t="shared" si="9"/>
        <v>6.2500000000000003E-6</v>
      </c>
      <c r="C18" s="34">
        <f>'raw data'!F17</f>
        <v>1058</v>
      </c>
      <c r="D18" s="35">
        <f>'raw data'!G17</f>
        <v>706</v>
      </c>
      <c r="E18" s="23">
        <f t="shared" si="5"/>
        <v>882</v>
      </c>
      <c r="F18" s="24">
        <f t="shared" si="6"/>
        <v>1.3663826491092177</v>
      </c>
      <c r="G18" s="35">
        <f>'raw data'!F38</f>
        <v>1087</v>
      </c>
      <c r="H18" s="35">
        <f>'raw data'!G38</f>
        <v>753</v>
      </c>
      <c r="I18" s="23">
        <f t="shared" si="7"/>
        <v>920</v>
      </c>
      <c r="J18" s="24">
        <f t="shared" si="8"/>
        <v>1.4121258633921718</v>
      </c>
    </row>
    <row r="19" spans="1:10" s="28" customFormat="1" x14ac:dyDescent="0.25">
      <c r="A19" s="41"/>
      <c r="B19" s="20">
        <f t="shared" si="9"/>
        <v>3.1250000000000001E-6</v>
      </c>
      <c r="C19" s="34">
        <f>'raw data'!F18</f>
        <v>593</v>
      </c>
      <c r="D19" s="35">
        <f>'raw data'!G18</f>
        <v>732</v>
      </c>
      <c r="E19" s="23">
        <f t="shared" si="5"/>
        <v>662.5</v>
      </c>
      <c r="F19" s="24">
        <f t="shared" si="6"/>
        <v>1.0263361735089078</v>
      </c>
      <c r="G19" s="35">
        <f>'raw data'!F39</f>
        <v>651</v>
      </c>
      <c r="H19" s="35">
        <f>'raw data'!G39</f>
        <v>720</v>
      </c>
      <c r="I19" s="23">
        <f t="shared" si="7"/>
        <v>685.5</v>
      </c>
      <c r="J19" s="24">
        <f t="shared" si="8"/>
        <v>1.0521872601688411</v>
      </c>
    </row>
    <row r="20" spans="1:10" s="28" customFormat="1" x14ac:dyDescent="0.25">
      <c r="A20" s="41"/>
      <c r="B20" s="20">
        <f t="shared" si="9"/>
        <v>1.5625000000000001E-6</v>
      </c>
      <c r="C20" s="34">
        <f>'raw data'!F19</f>
        <v>985</v>
      </c>
      <c r="D20" s="35">
        <f>'raw data'!G19</f>
        <v>1081</v>
      </c>
      <c r="E20" s="23">
        <f t="shared" si="5"/>
        <v>1033</v>
      </c>
      <c r="F20" s="24">
        <f t="shared" si="6"/>
        <v>1.600309837335399</v>
      </c>
      <c r="G20" s="35">
        <f>'raw data'!F40</f>
        <v>981</v>
      </c>
      <c r="H20" s="35">
        <f>'raw data'!G40</f>
        <v>1112</v>
      </c>
      <c r="I20" s="23">
        <f t="shared" si="7"/>
        <v>1046.5</v>
      </c>
      <c r="J20" s="24">
        <f t="shared" si="8"/>
        <v>1.6062931696085956</v>
      </c>
    </row>
    <row r="21" spans="1:10" s="28" customFormat="1" x14ac:dyDescent="0.25">
      <c r="A21" s="41"/>
      <c r="B21" s="20">
        <f t="shared" si="9"/>
        <v>7.8125000000000004E-7</v>
      </c>
      <c r="C21" s="34">
        <f>'raw data'!F20</f>
        <v>982</v>
      </c>
      <c r="D21" s="35">
        <f>'raw data'!G20</f>
        <v>806</v>
      </c>
      <c r="E21" s="23">
        <f t="shared" si="5"/>
        <v>894</v>
      </c>
      <c r="F21" s="24">
        <f t="shared" si="6"/>
        <v>1.3849728892331525</v>
      </c>
      <c r="G21" s="35">
        <f>'raw data'!F41</f>
        <v>1051</v>
      </c>
      <c r="H21" s="35">
        <f>'raw data'!G41</f>
        <v>810</v>
      </c>
      <c r="I21" s="23">
        <f t="shared" si="7"/>
        <v>930.5</v>
      </c>
      <c r="J21" s="24">
        <f t="shared" si="8"/>
        <v>1.4282425172678435</v>
      </c>
    </row>
    <row r="22" spans="1:10" x14ac:dyDescent="0.25">
      <c r="A22" s="41"/>
      <c r="B22" s="20">
        <f t="shared" si="9"/>
        <v>3.9062500000000002E-7</v>
      </c>
      <c r="C22" s="34">
        <f>'raw data'!F21</f>
        <v>930</v>
      </c>
      <c r="D22" s="35">
        <f>'raw data'!G21</f>
        <v>887</v>
      </c>
      <c r="E22" s="23">
        <f t="shared" si="5"/>
        <v>908.5</v>
      </c>
      <c r="F22" s="24">
        <f t="shared" si="6"/>
        <v>1.407436096049574</v>
      </c>
      <c r="G22" s="35">
        <f>'raw data'!F42</f>
        <v>1001</v>
      </c>
      <c r="H22" s="35">
        <f>'raw data'!G42</f>
        <v>872</v>
      </c>
      <c r="I22" s="23">
        <f t="shared" si="7"/>
        <v>936.5</v>
      </c>
      <c r="J22" s="24">
        <f t="shared" si="8"/>
        <v>1.4374520337682273</v>
      </c>
    </row>
    <row r="23" spans="1:10" x14ac:dyDescent="0.25">
      <c r="A23" s="42"/>
      <c r="B23" s="25" t="s">
        <v>25</v>
      </c>
      <c r="C23" s="37">
        <f>'raw data'!H14</f>
        <v>705</v>
      </c>
      <c r="D23" s="38">
        <f>'raw data'!I14</f>
        <v>586</v>
      </c>
      <c r="E23" s="26">
        <f t="shared" si="5"/>
        <v>645.5</v>
      </c>
      <c r="F23" s="27">
        <f t="shared" si="6"/>
        <v>1</v>
      </c>
      <c r="G23" s="38">
        <f>'raw data'!H35</f>
        <v>713</v>
      </c>
      <c r="H23" s="38">
        <f>'raw data'!I35</f>
        <v>590</v>
      </c>
      <c r="I23" s="26">
        <f t="shared" si="7"/>
        <v>651.5</v>
      </c>
      <c r="J23" s="27">
        <f t="shared" si="8"/>
        <v>1</v>
      </c>
    </row>
  </sheetData>
  <mergeCells count="8">
    <mergeCell ref="A1:A11"/>
    <mergeCell ref="B1:B2"/>
    <mergeCell ref="C1:F1"/>
    <mergeCell ref="G1:J1"/>
    <mergeCell ref="A13:A23"/>
    <mergeCell ref="B13:B14"/>
    <mergeCell ref="C13:F13"/>
    <mergeCell ref="G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Ritika Raina</cp:lastModifiedBy>
  <dcterms:created xsi:type="dcterms:W3CDTF">2014-12-16T07:34:11Z</dcterms:created>
  <dcterms:modified xsi:type="dcterms:W3CDTF">2014-12-16T07:54:00Z</dcterms:modified>
</cp:coreProperties>
</file>