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6615" windowHeight="6150" activeTab="2"/>
  </bookViews>
  <sheets>
    <sheet name="4%DMSO" sheetId="1" r:id="rId1"/>
    <sheet name="1%DMSO" sheetId="2" r:id="rId2"/>
    <sheet name="compiled" sheetId="5" r:id="rId3"/>
  </sheets>
  <calcPr calcId="124519"/>
</workbook>
</file>

<file path=xl/calcChain.xml><?xml version="1.0" encoding="utf-8"?>
<calcChain xmlns="http://schemas.openxmlformats.org/spreadsheetml/2006/main">
  <c r="D18" i="5"/>
  <c r="K25"/>
  <c r="J25"/>
  <c r="K24"/>
  <c r="J24"/>
  <c r="K23"/>
  <c r="J23"/>
  <c r="K22"/>
  <c r="J22"/>
  <c r="K21"/>
  <c r="J21"/>
  <c r="K20"/>
  <c r="J20"/>
  <c r="K19"/>
  <c r="J19"/>
  <c r="K18"/>
  <c r="J18"/>
  <c r="K26"/>
  <c r="J26"/>
  <c r="F26"/>
  <c r="E26"/>
  <c r="F25"/>
  <c r="E25"/>
  <c r="F24"/>
  <c r="E24"/>
  <c r="F23"/>
  <c r="E23"/>
  <c r="F22"/>
  <c r="E22"/>
  <c r="F21"/>
  <c r="E21"/>
  <c r="F20"/>
  <c r="E20"/>
  <c r="F19"/>
  <c r="E19"/>
  <c r="F18"/>
  <c r="E18"/>
  <c r="G18" s="1"/>
  <c r="H18" s="1"/>
  <c r="G26"/>
  <c r="L25"/>
  <c r="M25" s="1"/>
  <c r="G25"/>
  <c r="H25" s="1"/>
  <c r="L24"/>
  <c r="M24" s="1"/>
  <c r="G24"/>
  <c r="H24" s="1"/>
  <c r="L23"/>
  <c r="M23" s="1"/>
  <c r="G23"/>
  <c r="H23" s="1"/>
  <c r="L22"/>
  <c r="M22" s="1"/>
  <c r="G22"/>
  <c r="H22" s="1"/>
  <c r="L21"/>
  <c r="M21" s="1"/>
  <c r="G21"/>
  <c r="H21" s="1"/>
  <c r="L20"/>
  <c r="M20" s="1"/>
  <c r="G20"/>
  <c r="H20" s="1"/>
  <c r="L19"/>
  <c r="M19" s="1"/>
  <c r="G19"/>
  <c r="H19" s="1"/>
  <c r="L18"/>
  <c r="M18" s="1"/>
  <c r="D19"/>
  <c r="D20" s="1"/>
  <c r="D21" s="1"/>
  <c r="D22" s="1"/>
  <c r="D23" s="1"/>
  <c r="D24" s="1"/>
  <c r="D25" s="1"/>
  <c r="K13"/>
  <c r="K5"/>
  <c r="K6"/>
  <c r="K7"/>
  <c r="K8"/>
  <c r="K9"/>
  <c r="K10"/>
  <c r="K11"/>
  <c r="K12"/>
  <c r="J6"/>
  <c r="J7"/>
  <c r="J8"/>
  <c r="J9"/>
  <c r="J10"/>
  <c r="J11"/>
  <c r="J12"/>
  <c r="J5"/>
  <c r="L13"/>
  <c r="L12"/>
  <c r="M12" s="1"/>
  <c r="L11"/>
  <c r="M11" s="1"/>
  <c r="L10"/>
  <c r="M10" s="1"/>
  <c r="L9"/>
  <c r="M9" s="1"/>
  <c r="L8"/>
  <c r="M8" s="1"/>
  <c r="L7"/>
  <c r="M7" s="1"/>
  <c r="L6"/>
  <c r="M6" s="1"/>
  <c r="L5"/>
  <c r="M5" s="1"/>
  <c r="H6"/>
  <c r="H7"/>
  <c r="H8"/>
  <c r="H9"/>
  <c r="H10"/>
  <c r="H11"/>
  <c r="H12"/>
  <c r="H5"/>
  <c r="G6"/>
  <c r="G7"/>
  <c r="G8"/>
  <c r="G9"/>
  <c r="G10"/>
  <c r="G11"/>
  <c r="G12"/>
  <c r="G13"/>
  <c r="G5"/>
  <c r="F13"/>
  <c r="E13"/>
  <c r="F5"/>
  <c r="F6"/>
  <c r="F7"/>
  <c r="F8"/>
  <c r="F9"/>
  <c r="F10"/>
  <c r="F11"/>
  <c r="F12"/>
  <c r="E6"/>
  <c r="E7"/>
  <c r="E8"/>
  <c r="E9"/>
  <c r="E10"/>
  <c r="E11"/>
  <c r="E12"/>
  <c r="E5"/>
  <c r="D7"/>
  <c r="D8" s="1"/>
  <c r="D9" s="1"/>
  <c r="D10" s="1"/>
  <c r="D11" s="1"/>
  <c r="D12" s="1"/>
  <c r="D5"/>
  <c r="D6" s="1"/>
  <c r="L26" l="1"/>
</calcChain>
</file>

<file path=xl/sharedStrings.xml><?xml version="1.0" encoding="utf-8"?>
<sst xmlns="http://schemas.openxmlformats.org/spreadsheetml/2006/main" count="103" uniqueCount="40">
  <si>
    <t>User: USER</t>
  </si>
  <si>
    <t>Path: C:\Program Files (x86)\BMG\NEPHELOgalaxy\User\Data\</t>
  </si>
  <si>
    <t>Test ID: 877</t>
  </si>
  <si>
    <t>Test Name: SOLUBILITY TEST</t>
  </si>
  <si>
    <t>Date: 6/20/2014</t>
  </si>
  <si>
    <t>Time: 3:51:51 PM</t>
  </si>
  <si>
    <t>ID1: mdv 7495_stim b</t>
  </si>
  <si>
    <t>ID2: 15min</t>
  </si>
  <si>
    <t>ID3: 4%DMSO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</si>
  <si>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</si>
  <si>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</si>
  <si>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</si>
  <si>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</si>
  <si>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</si>
  <si>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</si>
  <si>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</si>
  <si>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</si>
  <si>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</si>
  <si>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</si>
  <si>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Test ID: 878</t>
  </si>
  <si>
    <t>Time: 3:54:50 PM</t>
  </si>
  <si>
    <t>ID3: 1%DMSO</t>
  </si>
  <si>
    <t>Test ID: 879</t>
  </si>
  <si>
    <t>Time: 5:45:19 PM</t>
  </si>
  <si>
    <t>Average based on Raw Data</t>
  </si>
  <si>
    <t>ID2: 120min</t>
  </si>
  <si>
    <t>Test ID: 880</t>
  </si>
  <si>
    <t>Time: 6:13:10 PM</t>
  </si>
  <si>
    <t>ID2: 140min</t>
  </si>
  <si>
    <t>n1</t>
  </si>
  <si>
    <t>n2</t>
  </si>
  <si>
    <t>avg</t>
  </si>
  <si>
    <t>fold</t>
  </si>
  <si>
    <t>buffer</t>
  </si>
  <si>
    <t>15min</t>
  </si>
  <si>
    <t>***</t>
  </si>
  <si>
    <t>120min</t>
  </si>
  <si>
    <t>4% DMSO</t>
  </si>
  <si>
    <t>1% DMSO</t>
  </si>
  <si>
    <t>Conc. (M)</t>
  </si>
</sst>
</file>

<file path=xl/styles.xml><?xml version="1.0" encoding="utf-8"?>
<styleSheet xmlns="http://schemas.openxmlformats.org/spreadsheetml/2006/main">
  <numFmts count="1">
    <numFmt numFmtId="165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165" fontId="0" fillId="0" borderId="0" xfId="0" applyNumberFormat="1"/>
    <xf numFmtId="1" fontId="0" fillId="0" borderId="0" xfId="0" applyNumberFormat="1"/>
    <xf numFmtId="1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165" fontId="0" fillId="4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43"/>
  <sheetViews>
    <sheetView topLeftCell="A22" workbookViewId="0">
      <selection activeCell="B14" sqref="B14:C21"/>
    </sheetView>
  </sheetViews>
  <sheetFormatPr defaultRowHeight="15"/>
  <cols>
    <col min="1" max="1" width="4.28515625" customWidth="1"/>
  </cols>
  <sheetData>
    <row r="3" spans="1:13">
      <c r="A3" s="1" t="s">
        <v>0</v>
      </c>
      <c r="D3" s="1" t="s">
        <v>1</v>
      </c>
      <c r="K3" s="1" t="s">
        <v>2</v>
      </c>
    </row>
    <row r="4" spans="1:13">
      <c r="A4" s="1" t="s">
        <v>3</v>
      </c>
      <c r="I4" s="1" t="s">
        <v>4</v>
      </c>
      <c r="K4" s="1" t="s">
        <v>5</v>
      </c>
    </row>
    <row r="5" spans="1:13">
      <c r="A5" s="1" t="s">
        <v>6</v>
      </c>
    </row>
    <row r="6" spans="1:13">
      <c r="A6" s="1" t="s">
        <v>7</v>
      </c>
    </row>
    <row r="7" spans="1:13">
      <c r="A7" s="1" t="s">
        <v>8</v>
      </c>
    </row>
    <row r="8" spans="1:13">
      <c r="A8" s="1" t="s">
        <v>9</v>
      </c>
    </row>
    <row r="12" spans="1:13">
      <c r="B12" t="s">
        <v>10</v>
      </c>
    </row>
    <row r="13" spans="1:13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>
      <c r="A14" s="2" t="s">
        <v>11</v>
      </c>
      <c r="B14" s="3">
        <v>49985</v>
      </c>
      <c r="C14" s="4">
        <v>49985</v>
      </c>
      <c r="D14" s="4">
        <v>439</v>
      </c>
      <c r="E14" s="4">
        <v>314</v>
      </c>
      <c r="F14" s="4"/>
      <c r="G14" s="4"/>
      <c r="H14" s="4"/>
      <c r="I14" s="4"/>
      <c r="J14" s="4"/>
      <c r="K14" s="4"/>
      <c r="L14" s="4"/>
      <c r="M14" s="5"/>
    </row>
    <row r="15" spans="1:13">
      <c r="A15" s="2" t="s">
        <v>12</v>
      </c>
      <c r="B15" s="6">
        <v>2240</v>
      </c>
      <c r="C15" s="7">
        <v>2913</v>
      </c>
      <c r="D15" s="7">
        <v>589</v>
      </c>
      <c r="E15" s="7">
        <v>760</v>
      </c>
      <c r="F15" s="7"/>
      <c r="G15" s="7"/>
      <c r="H15" s="7"/>
      <c r="I15" s="7"/>
      <c r="J15" s="7"/>
      <c r="K15" s="7"/>
      <c r="L15" s="7"/>
      <c r="M15" s="8"/>
    </row>
    <row r="16" spans="1:13">
      <c r="A16" s="2" t="s">
        <v>13</v>
      </c>
      <c r="B16" s="6">
        <v>591</v>
      </c>
      <c r="C16" s="7">
        <v>600</v>
      </c>
      <c r="D16" s="7"/>
      <c r="E16" s="7"/>
      <c r="F16" s="7"/>
      <c r="G16" s="7"/>
      <c r="H16" s="7"/>
      <c r="I16" s="7"/>
      <c r="J16" s="7"/>
      <c r="K16" s="7"/>
      <c r="L16" s="7"/>
      <c r="M16" s="8"/>
    </row>
    <row r="17" spans="1:13">
      <c r="A17" s="2" t="s">
        <v>14</v>
      </c>
      <c r="B17" s="6">
        <v>574</v>
      </c>
      <c r="C17" s="7">
        <v>623</v>
      </c>
      <c r="D17" s="7"/>
      <c r="E17" s="7"/>
      <c r="F17" s="7"/>
      <c r="G17" s="7"/>
      <c r="H17" s="7"/>
      <c r="I17" s="7"/>
      <c r="J17" s="7"/>
      <c r="K17" s="7"/>
      <c r="L17" s="7"/>
      <c r="M17" s="8"/>
    </row>
    <row r="18" spans="1:13">
      <c r="A18" s="2" t="s">
        <v>15</v>
      </c>
      <c r="B18" s="6">
        <v>603</v>
      </c>
      <c r="C18" s="7">
        <v>756</v>
      </c>
      <c r="D18" s="7"/>
      <c r="E18" s="7"/>
      <c r="F18" s="7"/>
      <c r="G18" s="7"/>
      <c r="H18" s="7"/>
      <c r="I18" s="7"/>
      <c r="J18" s="7"/>
      <c r="K18" s="7"/>
      <c r="L18" s="7"/>
      <c r="M18" s="8"/>
    </row>
    <row r="19" spans="1:13">
      <c r="A19" s="2" t="s">
        <v>16</v>
      </c>
      <c r="B19" s="6">
        <v>401</v>
      </c>
      <c r="C19" s="7">
        <v>573</v>
      </c>
      <c r="D19" s="7"/>
      <c r="E19" s="7"/>
      <c r="F19" s="7"/>
      <c r="G19" s="7"/>
      <c r="H19" s="7"/>
      <c r="I19" s="7"/>
      <c r="J19" s="7"/>
      <c r="K19" s="7"/>
      <c r="L19" s="7"/>
      <c r="M19" s="8"/>
    </row>
    <row r="20" spans="1:13">
      <c r="A20" s="2" t="s">
        <v>17</v>
      </c>
      <c r="B20" s="6">
        <v>501</v>
      </c>
      <c r="C20" s="7">
        <v>899</v>
      </c>
      <c r="D20" s="7"/>
      <c r="E20" s="7"/>
      <c r="F20" s="7"/>
      <c r="G20" s="7"/>
      <c r="H20" s="7"/>
      <c r="I20" s="7"/>
      <c r="J20" s="7"/>
      <c r="K20" s="7"/>
      <c r="L20" s="7"/>
      <c r="M20" s="8"/>
    </row>
    <row r="21" spans="1:13">
      <c r="A21" s="2" t="s">
        <v>18</v>
      </c>
      <c r="B21" s="9">
        <v>360</v>
      </c>
      <c r="C21" s="10">
        <v>944</v>
      </c>
      <c r="D21" s="10"/>
      <c r="E21" s="10"/>
      <c r="F21" s="10"/>
      <c r="G21" s="10"/>
      <c r="H21" s="10"/>
      <c r="I21" s="10"/>
      <c r="J21" s="10"/>
      <c r="K21" s="10"/>
      <c r="L21" s="10"/>
      <c r="M21" s="11"/>
    </row>
    <row r="25" spans="1:13">
      <c r="A25" s="26" t="s">
        <v>0</v>
      </c>
      <c r="B25" s="25"/>
      <c r="C25" s="25"/>
      <c r="D25" s="26" t="s">
        <v>1</v>
      </c>
      <c r="E25" s="25"/>
      <c r="F25" s="25"/>
      <c r="G25" s="25"/>
      <c r="H25" s="25"/>
      <c r="I25" s="25"/>
      <c r="J25" s="25"/>
      <c r="K25" s="26" t="s">
        <v>22</v>
      </c>
      <c r="L25" s="25"/>
      <c r="M25" s="25"/>
    </row>
    <row r="26" spans="1:13">
      <c r="A26" s="26" t="s">
        <v>3</v>
      </c>
      <c r="B26" s="25"/>
      <c r="C26" s="25"/>
      <c r="D26" s="25"/>
      <c r="E26" s="25"/>
      <c r="F26" s="25"/>
      <c r="G26" s="25"/>
      <c r="H26" s="25"/>
      <c r="I26" s="26" t="s">
        <v>4</v>
      </c>
      <c r="J26" s="25"/>
      <c r="K26" s="26" t="s">
        <v>23</v>
      </c>
      <c r="L26" s="25"/>
      <c r="M26" s="25"/>
    </row>
    <row r="27" spans="1:13">
      <c r="A27" s="26" t="s">
        <v>6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</row>
    <row r="28" spans="1:13">
      <c r="A28" s="24" t="s">
        <v>25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>
      <c r="A29" s="26" t="s">
        <v>8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>
      <c r="A30" s="26" t="s">
        <v>9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4" spans="1:13">
      <c r="A34" s="25"/>
      <c r="B34" s="25" t="s">
        <v>24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</row>
    <row r="35" spans="1:13">
      <c r="A35" s="25"/>
      <c r="B35" s="27">
        <v>1</v>
      </c>
      <c r="C35" s="27">
        <v>2</v>
      </c>
      <c r="D35" s="27">
        <v>3</v>
      </c>
      <c r="E35" s="27">
        <v>4</v>
      </c>
      <c r="F35" s="27">
        <v>5</v>
      </c>
      <c r="G35" s="27">
        <v>6</v>
      </c>
      <c r="H35" s="27">
        <v>7</v>
      </c>
      <c r="I35" s="27">
        <v>8</v>
      </c>
      <c r="J35" s="27">
        <v>9</v>
      </c>
      <c r="K35" s="27">
        <v>10</v>
      </c>
      <c r="L35" s="27">
        <v>11</v>
      </c>
      <c r="M35" s="27">
        <v>12</v>
      </c>
    </row>
    <row r="36" spans="1:13">
      <c r="A36" s="27" t="s">
        <v>11</v>
      </c>
      <c r="B36" s="28">
        <v>33543</v>
      </c>
      <c r="C36" s="29">
        <v>32029</v>
      </c>
      <c r="D36" s="29">
        <v>5708</v>
      </c>
      <c r="E36" s="29">
        <v>308</v>
      </c>
      <c r="F36" s="29"/>
      <c r="G36" s="29"/>
      <c r="H36" s="29"/>
      <c r="I36" s="29"/>
      <c r="J36" s="29"/>
      <c r="K36" s="29">
        <v>33543</v>
      </c>
      <c r="L36" s="29">
        <v>32029</v>
      </c>
      <c r="M36" s="30">
        <v>5708</v>
      </c>
    </row>
    <row r="37" spans="1:13">
      <c r="A37" s="27" t="s">
        <v>12</v>
      </c>
      <c r="B37" s="31">
        <v>3596</v>
      </c>
      <c r="C37" s="32">
        <v>4542</v>
      </c>
      <c r="D37" s="32">
        <v>549</v>
      </c>
      <c r="E37" s="32">
        <v>714</v>
      </c>
      <c r="F37" s="32"/>
      <c r="G37" s="32"/>
      <c r="H37" s="32"/>
      <c r="I37" s="32"/>
      <c r="J37" s="32"/>
      <c r="K37" s="32"/>
      <c r="L37" s="32"/>
      <c r="M37" s="33"/>
    </row>
    <row r="38" spans="1:13">
      <c r="A38" s="27" t="s">
        <v>13</v>
      </c>
      <c r="B38" s="31">
        <v>745</v>
      </c>
      <c r="C38" s="32">
        <v>555</v>
      </c>
      <c r="D38" s="32"/>
      <c r="E38" s="32"/>
      <c r="F38" s="32"/>
      <c r="G38" s="32"/>
      <c r="H38" s="32"/>
      <c r="I38" s="32"/>
      <c r="J38" s="32"/>
      <c r="K38" s="32"/>
      <c r="L38" s="32"/>
      <c r="M38" s="33"/>
    </row>
    <row r="39" spans="1:13">
      <c r="A39" s="27" t="s">
        <v>14</v>
      </c>
      <c r="B39" s="31">
        <v>561</v>
      </c>
      <c r="C39" s="32">
        <v>629</v>
      </c>
      <c r="D39" s="32"/>
      <c r="E39" s="32"/>
      <c r="F39" s="32"/>
      <c r="G39" s="32"/>
      <c r="H39" s="32"/>
      <c r="I39" s="32"/>
      <c r="J39" s="32"/>
      <c r="K39" s="32"/>
      <c r="L39" s="32"/>
      <c r="M39" s="33"/>
    </row>
    <row r="40" spans="1:13">
      <c r="A40" s="27" t="s">
        <v>15</v>
      </c>
      <c r="B40" s="31">
        <v>518</v>
      </c>
      <c r="C40" s="32">
        <v>788</v>
      </c>
      <c r="D40" s="32"/>
      <c r="E40" s="32"/>
      <c r="F40" s="32"/>
      <c r="G40" s="32"/>
      <c r="H40" s="32"/>
      <c r="I40" s="32"/>
      <c r="J40" s="32"/>
      <c r="K40" s="32"/>
      <c r="L40" s="32"/>
      <c r="M40" s="33"/>
    </row>
    <row r="41" spans="1:13">
      <c r="A41" s="27" t="s">
        <v>16</v>
      </c>
      <c r="B41" s="31">
        <v>387</v>
      </c>
      <c r="C41" s="32">
        <v>535</v>
      </c>
      <c r="D41" s="32"/>
      <c r="E41" s="32"/>
      <c r="F41" s="32"/>
      <c r="G41" s="32"/>
      <c r="H41" s="32"/>
      <c r="I41" s="32"/>
      <c r="J41" s="32"/>
      <c r="K41" s="32"/>
      <c r="L41" s="32"/>
      <c r="M41" s="33"/>
    </row>
    <row r="42" spans="1:13">
      <c r="A42" s="27" t="s">
        <v>17</v>
      </c>
      <c r="B42" s="31">
        <v>475</v>
      </c>
      <c r="C42" s="32">
        <v>860</v>
      </c>
      <c r="D42" s="32"/>
      <c r="E42" s="32"/>
      <c r="F42" s="32"/>
      <c r="G42" s="32"/>
      <c r="H42" s="32"/>
      <c r="I42" s="32"/>
      <c r="J42" s="32"/>
      <c r="K42" s="32"/>
      <c r="L42" s="32"/>
      <c r="M42" s="33"/>
    </row>
    <row r="43" spans="1:13">
      <c r="A43" s="27" t="s">
        <v>18</v>
      </c>
      <c r="B43" s="34">
        <v>340</v>
      </c>
      <c r="C43" s="35">
        <v>917</v>
      </c>
      <c r="D43" s="35"/>
      <c r="E43" s="35"/>
      <c r="F43" s="35"/>
      <c r="G43" s="35"/>
      <c r="H43" s="35"/>
      <c r="I43" s="35"/>
      <c r="J43" s="35"/>
      <c r="K43" s="35"/>
      <c r="L43" s="35"/>
      <c r="M43" s="3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M42"/>
  <sheetViews>
    <sheetView topLeftCell="A13" workbookViewId="0">
      <selection activeCell="F31" sqref="F31"/>
    </sheetView>
  </sheetViews>
  <sheetFormatPr defaultRowHeight="15"/>
  <sheetData>
    <row r="3" spans="1:13">
      <c r="A3" s="13" t="s">
        <v>0</v>
      </c>
      <c r="B3" s="12"/>
      <c r="C3" s="12"/>
      <c r="D3" s="13" t="s">
        <v>1</v>
      </c>
      <c r="E3" s="12"/>
      <c r="F3" s="12"/>
      <c r="G3" s="12"/>
      <c r="H3" s="12"/>
      <c r="I3" s="12"/>
      <c r="J3" s="12"/>
      <c r="K3" s="13" t="s">
        <v>19</v>
      </c>
      <c r="L3" s="12"/>
      <c r="M3" s="12"/>
    </row>
    <row r="4" spans="1:13">
      <c r="A4" s="13" t="s">
        <v>3</v>
      </c>
      <c r="B4" s="12"/>
      <c r="C4" s="12"/>
      <c r="D4" s="12"/>
      <c r="E4" s="12"/>
      <c r="F4" s="12"/>
      <c r="G4" s="12"/>
      <c r="H4" s="12"/>
      <c r="I4" s="13" t="s">
        <v>4</v>
      </c>
      <c r="J4" s="12"/>
      <c r="K4" s="13" t="s">
        <v>20</v>
      </c>
      <c r="L4" s="12"/>
      <c r="M4" s="12"/>
    </row>
    <row r="5" spans="1:13">
      <c r="A5" s="13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>
      <c r="A6" s="13" t="s">
        <v>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3" t="s">
        <v>21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3" t="s">
        <v>9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12" spans="1:13">
      <c r="A12" s="12"/>
      <c r="B12" s="12" t="s">
        <v>10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>
      <c r="A13" s="12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4">
        <v>6</v>
      </c>
      <c r="H13" s="14">
        <v>7</v>
      </c>
      <c r="I13" s="14">
        <v>8</v>
      </c>
      <c r="J13" s="14">
        <v>9</v>
      </c>
      <c r="K13" s="14">
        <v>10</v>
      </c>
      <c r="L13" s="14">
        <v>11</v>
      </c>
      <c r="M13" s="14">
        <v>12</v>
      </c>
    </row>
    <row r="14" spans="1:13">
      <c r="A14" s="14" t="s">
        <v>11</v>
      </c>
      <c r="B14" s="15"/>
      <c r="C14" s="16"/>
      <c r="D14" s="16"/>
      <c r="E14" s="16"/>
      <c r="F14" s="16"/>
      <c r="G14" s="16"/>
      <c r="H14" s="16"/>
      <c r="I14" s="16"/>
      <c r="J14" s="16"/>
      <c r="K14" s="16">
        <v>8421</v>
      </c>
      <c r="L14" s="16">
        <v>6895</v>
      </c>
      <c r="M14" s="17">
        <v>519</v>
      </c>
    </row>
    <row r="15" spans="1:13">
      <c r="A15" s="14" t="s">
        <v>12</v>
      </c>
      <c r="B15" s="18"/>
      <c r="C15" s="19"/>
      <c r="D15" s="19">
        <v>14224</v>
      </c>
      <c r="E15" s="19">
        <v>9041</v>
      </c>
      <c r="F15" s="19"/>
      <c r="G15" s="19"/>
      <c r="H15" s="19"/>
      <c r="I15" s="19"/>
      <c r="J15" s="19"/>
      <c r="K15" s="19">
        <v>824</v>
      </c>
      <c r="L15" s="19">
        <v>1031</v>
      </c>
      <c r="M15" s="20">
        <v>307</v>
      </c>
    </row>
    <row r="16" spans="1:13">
      <c r="A16" s="14" t="s">
        <v>13</v>
      </c>
      <c r="B16" s="18"/>
      <c r="C16" s="19"/>
      <c r="D16" s="19"/>
      <c r="E16" s="19"/>
      <c r="F16" s="19"/>
      <c r="G16" s="19"/>
      <c r="H16" s="19"/>
      <c r="I16" s="19"/>
      <c r="J16" s="19"/>
      <c r="K16" s="19">
        <v>520</v>
      </c>
      <c r="L16" s="19">
        <v>504</v>
      </c>
      <c r="M16" s="20"/>
    </row>
    <row r="17" spans="1:13">
      <c r="A17" s="14" t="s">
        <v>14</v>
      </c>
      <c r="B17" s="18"/>
      <c r="C17" s="19"/>
      <c r="D17" s="19"/>
      <c r="E17" s="19"/>
      <c r="F17" s="19"/>
      <c r="G17" s="19"/>
      <c r="H17" s="19"/>
      <c r="I17" s="19"/>
      <c r="J17" s="19"/>
      <c r="K17" s="19">
        <v>382</v>
      </c>
      <c r="L17" s="19">
        <v>480</v>
      </c>
      <c r="M17" s="20"/>
    </row>
    <row r="18" spans="1:13">
      <c r="A18" s="14" t="s">
        <v>15</v>
      </c>
      <c r="B18" s="18"/>
      <c r="C18" s="19"/>
      <c r="D18" s="19"/>
      <c r="E18" s="19"/>
      <c r="F18" s="19"/>
      <c r="G18" s="19"/>
      <c r="H18" s="19"/>
      <c r="I18" s="19"/>
      <c r="J18" s="19"/>
      <c r="K18" s="19">
        <v>857</v>
      </c>
      <c r="L18" s="19">
        <v>516</v>
      </c>
      <c r="M18" s="20"/>
    </row>
    <row r="19" spans="1:13">
      <c r="A19" s="14" t="s">
        <v>16</v>
      </c>
      <c r="B19" s="18"/>
      <c r="C19" s="19"/>
      <c r="D19" s="19"/>
      <c r="E19" s="19"/>
      <c r="F19" s="19"/>
      <c r="G19" s="19"/>
      <c r="H19" s="19"/>
      <c r="I19" s="19"/>
      <c r="J19" s="19"/>
      <c r="K19" s="19">
        <v>358</v>
      </c>
      <c r="L19" s="19">
        <v>511</v>
      </c>
      <c r="M19" s="20"/>
    </row>
    <row r="20" spans="1:13">
      <c r="A20" s="14" t="s">
        <v>17</v>
      </c>
      <c r="B20" s="18"/>
      <c r="C20" s="19"/>
      <c r="D20" s="19"/>
      <c r="E20" s="19"/>
      <c r="F20" s="19"/>
      <c r="G20" s="19"/>
      <c r="H20" s="19"/>
      <c r="I20" s="19"/>
      <c r="J20" s="19"/>
      <c r="K20" s="19">
        <v>703</v>
      </c>
      <c r="L20" s="19">
        <v>821</v>
      </c>
      <c r="M20" s="20"/>
    </row>
    <row r="21" spans="1:13">
      <c r="A21" s="14" t="s">
        <v>18</v>
      </c>
      <c r="B21" s="21"/>
      <c r="C21" s="22"/>
      <c r="D21" s="22"/>
      <c r="E21" s="22"/>
      <c r="F21" s="22"/>
      <c r="G21" s="22"/>
      <c r="H21" s="22"/>
      <c r="I21" s="22"/>
      <c r="J21" s="22"/>
      <c r="K21" s="22">
        <v>304</v>
      </c>
      <c r="L21" s="22">
        <v>352</v>
      </c>
      <c r="M21" s="23"/>
    </row>
    <row r="24" spans="1:13">
      <c r="A24" s="38" t="s">
        <v>0</v>
      </c>
      <c r="B24" s="37"/>
      <c r="C24" s="37"/>
      <c r="D24" s="38" t="s">
        <v>1</v>
      </c>
      <c r="E24" s="37"/>
      <c r="F24" s="37"/>
      <c r="G24" s="37"/>
      <c r="H24" s="37"/>
      <c r="I24" s="37"/>
      <c r="J24" s="37"/>
      <c r="K24" s="38" t="s">
        <v>26</v>
      </c>
      <c r="L24" s="37"/>
      <c r="M24" s="37"/>
    </row>
    <row r="25" spans="1:13">
      <c r="A25" s="38" t="s">
        <v>3</v>
      </c>
      <c r="B25" s="37"/>
      <c r="C25" s="37"/>
      <c r="D25" s="37"/>
      <c r="E25" s="37"/>
      <c r="F25" s="37"/>
      <c r="G25" s="37"/>
      <c r="H25" s="37"/>
      <c r="I25" s="38" t="s">
        <v>4</v>
      </c>
      <c r="J25" s="37"/>
      <c r="K25" s="38" t="s">
        <v>27</v>
      </c>
      <c r="L25" s="37"/>
      <c r="M25" s="37"/>
    </row>
    <row r="26" spans="1:13">
      <c r="A26" s="38" t="s">
        <v>6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  <row r="27" spans="1:13">
      <c r="A27" s="24" t="s">
        <v>28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>
      <c r="A28" s="38" t="s">
        <v>21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</row>
    <row r="29" spans="1:13">
      <c r="A29" s="38" t="s">
        <v>9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</row>
    <row r="33" spans="1:13">
      <c r="A33" s="37"/>
      <c r="B33" s="37" t="s">
        <v>10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</row>
    <row r="34" spans="1:13">
      <c r="A34" s="37"/>
      <c r="B34" s="39">
        <v>1</v>
      </c>
      <c r="C34" s="39">
        <v>2</v>
      </c>
      <c r="D34" s="39">
        <v>3</v>
      </c>
      <c r="E34" s="39">
        <v>4</v>
      </c>
      <c r="F34" s="39">
        <v>5</v>
      </c>
      <c r="G34" s="39">
        <v>6</v>
      </c>
      <c r="H34" s="39">
        <v>7</v>
      </c>
      <c r="I34" s="39">
        <v>8</v>
      </c>
      <c r="J34" s="39">
        <v>9</v>
      </c>
      <c r="K34" s="39">
        <v>10</v>
      </c>
      <c r="L34" s="39">
        <v>11</v>
      </c>
      <c r="M34" s="39">
        <v>12</v>
      </c>
    </row>
    <row r="35" spans="1:13">
      <c r="A35" s="39" t="s">
        <v>11</v>
      </c>
      <c r="B35" s="40"/>
      <c r="C35" s="41"/>
      <c r="D35" s="41"/>
      <c r="E35" s="41"/>
      <c r="F35" s="41"/>
      <c r="G35" s="41"/>
      <c r="H35" s="41"/>
      <c r="I35" s="41"/>
      <c r="J35" s="41"/>
      <c r="K35" s="41">
        <v>8639</v>
      </c>
      <c r="L35" s="41">
        <v>7029</v>
      </c>
      <c r="M35" s="42">
        <v>546</v>
      </c>
    </row>
    <row r="36" spans="1:13">
      <c r="A36" s="39" t="s">
        <v>12</v>
      </c>
      <c r="B36" s="43"/>
      <c r="C36" s="44"/>
      <c r="D36" s="44"/>
      <c r="E36" s="44"/>
      <c r="F36" s="44"/>
      <c r="G36" s="44"/>
      <c r="H36" s="44"/>
      <c r="I36" s="44"/>
      <c r="J36" s="44"/>
      <c r="K36" s="44">
        <v>759</v>
      </c>
      <c r="L36" s="44">
        <v>1289</v>
      </c>
      <c r="M36" s="45">
        <v>297</v>
      </c>
    </row>
    <row r="37" spans="1:13">
      <c r="A37" s="39" t="s">
        <v>13</v>
      </c>
      <c r="B37" s="43"/>
      <c r="C37" s="44"/>
      <c r="D37" s="44"/>
      <c r="E37" s="44"/>
      <c r="F37" s="44"/>
      <c r="G37" s="44"/>
      <c r="H37" s="44"/>
      <c r="I37" s="44"/>
      <c r="J37" s="44"/>
      <c r="K37" s="44">
        <v>469</v>
      </c>
      <c r="L37" s="44">
        <v>492</v>
      </c>
      <c r="M37" s="45">
        <v>633</v>
      </c>
    </row>
    <row r="38" spans="1:13">
      <c r="A38" s="39" t="s">
        <v>14</v>
      </c>
      <c r="B38" s="43"/>
      <c r="C38" s="44"/>
      <c r="D38" s="44"/>
      <c r="E38" s="44"/>
      <c r="F38" s="44"/>
      <c r="G38" s="44"/>
      <c r="H38" s="44"/>
      <c r="I38" s="44"/>
      <c r="J38" s="44"/>
      <c r="K38" s="44">
        <v>353</v>
      </c>
      <c r="L38" s="44">
        <v>471</v>
      </c>
      <c r="M38" s="45">
        <v>978</v>
      </c>
    </row>
    <row r="39" spans="1:13">
      <c r="A39" s="39" t="s">
        <v>15</v>
      </c>
      <c r="B39" s="43"/>
      <c r="C39" s="44"/>
      <c r="D39" s="44"/>
      <c r="E39" s="44"/>
      <c r="F39" s="44"/>
      <c r="G39" s="44"/>
      <c r="H39" s="44"/>
      <c r="I39" s="44"/>
      <c r="J39" s="44"/>
      <c r="K39" s="44">
        <v>811</v>
      </c>
      <c r="L39" s="44">
        <v>491</v>
      </c>
      <c r="M39" s="45"/>
    </row>
    <row r="40" spans="1:13">
      <c r="A40" s="39" t="s">
        <v>16</v>
      </c>
      <c r="B40" s="43"/>
      <c r="C40" s="44"/>
      <c r="D40" s="44"/>
      <c r="E40" s="44"/>
      <c r="F40" s="44"/>
      <c r="G40" s="44"/>
      <c r="H40" s="44"/>
      <c r="I40" s="44"/>
      <c r="J40" s="44"/>
      <c r="K40" s="44">
        <v>346</v>
      </c>
      <c r="L40" s="44">
        <v>465</v>
      </c>
      <c r="M40" s="45"/>
    </row>
    <row r="41" spans="1:13">
      <c r="A41" s="39" t="s">
        <v>17</v>
      </c>
      <c r="B41" s="43"/>
      <c r="C41" s="44"/>
      <c r="D41" s="44"/>
      <c r="E41" s="44"/>
      <c r="F41" s="44"/>
      <c r="G41" s="44"/>
      <c r="H41" s="44"/>
      <c r="I41" s="44"/>
      <c r="J41" s="44"/>
      <c r="K41" s="44">
        <v>678</v>
      </c>
      <c r="L41" s="44">
        <v>788</v>
      </c>
      <c r="M41" s="45"/>
    </row>
    <row r="42" spans="1:13">
      <c r="A42" s="39" t="s">
        <v>18</v>
      </c>
      <c r="B42" s="46"/>
      <c r="C42" s="47"/>
      <c r="D42" s="47"/>
      <c r="E42" s="47"/>
      <c r="F42" s="47"/>
      <c r="G42" s="47"/>
      <c r="H42" s="47"/>
      <c r="I42" s="47"/>
      <c r="J42" s="47"/>
      <c r="K42" s="47">
        <v>291</v>
      </c>
      <c r="L42" s="47">
        <v>340</v>
      </c>
      <c r="M42" s="4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3:O26"/>
  <sheetViews>
    <sheetView tabSelected="1" workbookViewId="0">
      <selection activeCell="Q16" sqref="Q16"/>
    </sheetView>
  </sheetViews>
  <sheetFormatPr defaultRowHeight="15"/>
  <cols>
    <col min="4" max="4" width="10.7109375" customWidth="1"/>
  </cols>
  <sheetData>
    <row r="3" spans="3:13">
      <c r="C3" s="54" t="s">
        <v>37</v>
      </c>
      <c r="D3" s="53" t="s">
        <v>39</v>
      </c>
      <c r="E3" s="55" t="s">
        <v>34</v>
      </c>
      <c r="F3" s="55"/>
      <c r="G3" s="55"/>
      <c r="H3" s="55"/>
      <c r="J3" s="55" t="s">
        <v>36</v>
      </c>
      <c r="K3" s="55"/>
      <c r="L3" s="55"/>
      <c r="M3" s="55"/>
    </row>
    <row r="4" spans="3:13">
      <c r="C4" s="54"/>
      <c r="D4" s="53"/>
      <c r="E4" s="24" t="s">
        <v>29</v>
      </c>
      <c r="F4" s="24" t="s">
        <v>30</v>
      </c>
      <c r="G4" s="24" t="s">
        <v>31</v>
      </c>
      <c r="H4" s="24" t="s">
        <v>32</v>
      </c>
      <c r="J4" s="37" t="s">
        <v>29</v>
      </c>
      <c r="K4" s="37" t="s">
        <v>30</v>
      </c>
      <c r="L4" s="37" t="s">
        <v>31</v>
      </c>
      <c r="M4" s="37" t="s">
        <v>32</v>
      </c>
    </row>
    <row r="5" spans="3:13">
      <c r="C5" s="54"/>
      <c r="D5" s="51">
        <f>0.0000316*4</f>
        <v>1.2640000000000001E-4</v>
      </c>
      <c r="E5">
        <f>'4%DMSO'!B14</f>
        <v>49985</v>
      </c>
      <c r="F5" s="37">
        <f>'4%DMSO'!C14</f>
        <v>49985</v>
      </c>
      <c r="G5">
        <f>AVERAGE(E5:F5)</f>
        <v>49985</v>
      </c>
      <c r="H5" s="56">
        <f>G5/$G$13</f>
        <v>132.76228419654714</v>
      </c>
      <c r="J5" s="37">
        <f>'4%DMSO'!B36</f>
        <v>33543</v>
      </c>
      <c r="K5" s="37">
        <f>'4%DMSO'!C36</f>
        <v>32029</v>
      </c>
      <c r="L5" s="37">
        <f>AVERAGE(J5:K5)</f>
        <v>32786</v>
      </c>
      <c r="M5" s="56">
        <f>L5/$G$13</f>
        <v>87.081009296148736</v>
      </c>
    </row>
    <row r="6" spans="3:13">
      <c r="C6" s="54"/>
      <c r="D6" s="51">
        <f>D5/3.16</f>
        <v>4.0000000000000003E-5</v>
      </c>
      <c r="E6" s="37">
        <f>'4%DMSO'!B15</f>
        <v>2240</v>
      </c>
      <c r="F6" s="37">
        <f>'4%DMSO'!C15</f>
        <v>2913</v>
      </c>
      <c r="G6" s="50">
        <f t="shared" ref="G6:G13" si="0">AVERAGE(E6:F6)</f>
        <v>2576.5</v>
      </c>
      <c r="H6" s="56">
        <f t="shared" ref="H6:H12" si="1">G6/$G$13</f>
        <v>6.8432934926958833</v>
      </c>
      <c r="J6" s="37">
        <f>'4%DMSO'!B37</f>
        <v>3596</v>
      </c>
      <c r="K6" s="37">
        <f>'4%DMSO'!C37</f>
        <v>4542</v>
      </c>
      <c r="L6" s="50">
        <f t="shared" ref="L6:L13" si="2">AVERAGE(J6:K6)</f>
        <v>4069</v>
      </c>
      <c r="M6" s="56">
        <f t="shared" ref="M6:M12" si="3">L6/$G$13</f>
        <v>10.807436918990703</v>
      </c>
    </row>
    <row r="7" spans="3:13">
      <c r="C7" s="54"/>
      <c r="D7" s="51">
        <f t="shared" ref="D7:D12" si="4">D6/3.16</f>
        <v>1.2658227848101267E-5</v>
      </c>
      <c r="E7" s="37">
        <f>'4%DMSO'!B16</f>
        <v>591</v>
      </c>
      <c r="F7" s="37">
        <f>'4%DMSO'!C16</f>
        <v>600</v>
      </c>
      <c r="G7" s="50">
        <f t="shared" si="0"/>
        <v>595.5</v>
      </c>
      <c r="H7" s="49">
        <f t="shared" si="1"/>
        <v>1.5816733067729083</v>
      </c>
      <c r="J7" s="37">
        <f>'4%DMSO'!B38</f>
        <v>745</v>
      </c>
      <c r="K7" s="37">
        <f>'4%DMSO'!C38</f>
        <v>555</v>
      </c>
      <c r="L7" s="50">
        <f t="shared" si="2"/>
        <v>650</v>
      </c>
      <c r="M7" s="49">
        <f t="shared" si="3"/>
        <v>1.7264276228419655</v>
      </c>
    </row>
    <row r="8" spans="3:13">
      <c r="C8" s="54"/>
      <c r="D8" s="51">
        <f t="shared" si="4"/>
        <v>4.0057683063611603E-6</v>
      </c>
      <c r="E8" s="37">
        <f>'4%DMSO'!B17</f>
        <v>574</v>
      </c>
      <c r="F8" s="37">
        <f>'4%DMSO'!C17</f>
        <v>623</v>
      </c>
      <c r="G8" s="50">
        <f t="shared" si="0"/>
        <v>598.5</v>
      </c>
      <c r="H8" s="49">
        <f t="shared" si="1"/>
        <v>1.5896414342629481</v>
      </c>
      <c r="J8" s="37">
        <f>'4%DMSO'!B39</f>
        <v>561</v>
      </c>
      <c r="K8" s="37">
        <f>'4%DMSO'!C39</f>
        <v>629</v>
      </c>
      <c r="L8" s="50">
        <f t="shared" si="2"/>
        <v>595</v>
      </c>
      <c r="M8" s="49">
        <f t="shared" si="3"/>
        <v>1.5803452855245683</v>
      </c>
    </row>
    <row r="9" spans="3:13">
      <c r="C9" s="54"/>
      <c r="D9" s="51">
        <f t="shared" si="4"/>
        <v>1.267648198215557E-6</v>
      </c>
      <c r="E9" s="37">
        <f>'4%DMSO'!B18</f>
        <v>603</v>
      </c>
      <c r="F9" s="37">
        <f>'4%DMSO'!C18</f>
        <v>756</v>
      </c>
      <c r="G9" s="50">
        <f t="shared" si="0"/>
        <v>679.5</v>
      </c>
      <c r="H9" s="49">
        <f t="shared" si="1"/>
        <v>1.8047808764940239</v>
      </c>
      <c r="J9" s="37">
        <f>'4%DMSO'!B40</f>
        <v>518</v>
      </c>
      <c r="K9" s="37">
        <f>'4%DMSO'!C40</f>
        <v>788</v>
      </c>
      <c r="L9" s="50">
        <f t="shared" si="2"/>
        <v>653</v>
      </c>
      <c r="M9" s="49">
        <f t="shared" si="3"/>
        <v>1.7343957503320053</v>
      </c>
    </row>
    <row r="10" spans="3:13">
      <c r="C10" s="54"/>
      <c r="D10" s="51">
        <f t="shared" si="4"/>
        <v>4.0115449310618893E-7</v>
      </c>
      <c r="E10" s="37">
        <f>'4%DMSO'!B19</f>
        <v>401</v>
      </c>
      <c r="F10" s="37">
        <f>'4%DMSO'!C19</f>
        <v>573</v>
      </c>
      <c r="G10" s="37">
        <f t="shared" si="0"/>
        <v>487</v>
      </c>
      <c r="H10" s="49">
        <f t="shared" si="1"/>
        <v>1.2934926958831341</v>
      </c>
      <c r="J10" s="37">
        <f>'4%DMSO'!B41</f>
        <v>387</v>
      </c>
      <c r="K10" s="37">
        <f>'4%DMSO'!C41</f>
        <v>535</v>
      </c>
      <c r="L10" s="37">
        <f t="shared" si="2"/>
        <v>461</v>
      </c>
      <c r="M10" s="49">
        <f t="shared" si="3"/>
        <v>1.2244355909694555</v>
      </c>
    </row>
    <row r="11" spans="3:13">
      <c r="C11" s="54"/>
      <c r="D11" s="51">
        <f t="shared" si="4"/>
        <v>1.2694762440069269E-7</v>
      </c>
      <c r="E11" s="37">
        <f>'4%DMSO'!B20</f>
        <v>501</v>
      </c>
      <c r="F11" s="37">
        <f>'4%DMSO'!C20</f>
        <v>899</v>
      </c>
      <c r="G11" s="37">
        <f t="shared" si="0"/>
        <v>700</v>
      </c>
      <c r="H11" s="49">
        <f t="shared" si="1"/>
        <v>1.8592297476759627</v>
      </c>
      <c r="J11" s="37">
        <f>'4%DMSO'!B42</f>
        <v>475</v>
      </c>
      <c r="K11" s="37">
        <f>'4%DMSO'!C42</f>
        <v>860</v>
      </c>
      <c r="L11" s="37">
        <f t="shared" si="2"/>
        <v>667.5</v>
      </c>
      <c r="M11" s="49">
        <f t="shared" si="3"/>
        <v>1.7729083665338645</v>
      </c>
    </row>
    <row r="12" spans="3:13">
      <c r="C12" s="54"/>
      <c r="D12" s="51">
        <f t="shared" si="4"/>
        <v>4.0173298860978697E-8</v>
      </c>
      <c r="E12" s="37">
        <f>'4%DMSO'!B21</f>
        <v>360</v>
      </c>
      <c r="F12" s="37">
        <f>'4%DMSO'!C21</f>
        <v>944</v>
      </c>
      <c r="G12" s="37">
        <f t="shared" si="0"/>
        <v>652</v>
      </c>
      <c r="H12" s="49">
        <f t="shared" si="1"/>
        <v>1.7317397078353254</v>
      </c>
      <c r="J12" s="37">
        <f>'4%DMSO'!B43</f>
        <v>340</v>
      </c>
      <c r="K12" s="37">
        <f>'4%DMSO'!C43</f>
        <v>917</v>
      </c>
      <c r="L12" s="37">
        <f t="shared" si="2"/>
        <v>628.5</v>
      </c>
      <c r="M12" s="49">
        <f t="shared" si="3"/>
        <v>1.6693227091633467</v>
      </c>
    </row>
    <row r="13" spans="3:13">
      <c r="C13" s="54"/>
      <c r="D13" s="52" t="s">
        <v>33</v>
      </c>
      <c r="E13">
        <f>'4%DMSO'!D14</f>
        <v>439</v>
      </c>
      <c r="F13" s="37">
        <f>'4%DMSO'!E14</f>
        <v>314</v>
      </c>
      <c r="G13" s="50">
        <f t="shared" si="0"/>
        <v>376.5</v>
      </c>
      <c r="J13" s="37" t="s">
        <v>35</v>
      </c>
      <c r="K13" s="37">
        <f>'4%DMSO'!E36</f>
        <v>308</v>
      </c>
      <c r="L13" s="50">
        <f t="shared" si="2"/>
        <v>308</v>
      </c>
      <c r="M13" s="37"/>
    </row>
    <row r="16" spans="3:13">
      <c r="C16" s="54" t="s">
        <v>38</v>
      </c>
      <c r="D16" s="53" t="s">
        <v>39</v>
      </c>
      <c r="E16" s="55" t="s">
        <v>34</v>
      </c>
      <c r="F16" s="55"/>
      <c r="G16" s="55"/>
      <c r="H16" s="55"/>
      <c r="I16" s="37"/>
      <c r="J16" s="55" t="s">
        <v>36</v>
      </c>
      <c r="K16" s="55"/>
      <c r="L16" s="55"/>
      <c r="M16" s="55"/>
    </row>
    <row r="17" spans="3:15">
      <c r="C17" s="54"/>
      <c r="D17" s="53"/>
      <c r="E17" s="37" t="s">
        <v>29</v>
      </c>
      <c r="F17" s="37" t="s">
        <v>30</v>
      </c>
      <c r="G17" s="37" t="s">
        <v>31</v>
      </c>
      <c r="H17" s="37" t="s">
        <v>32</v>
      </c>
      <c r="I17" s="37"/>
      <c r="J17" s="37" t="s">
        <v>29</v>
      </c>
      <c r="K17" s="37" t="s">
        <v>30</v>
      </c>
      <c r="L17" s="37" t="s">
        <v>31</v>
      </c>
      <c r="M17" s="37" t="s">
        <v>32</v>
      </c>
      <c r="O17" s="37"/>
    </row>
    <row r="18" spans="3:15">
      <c r="C18" s="54"/>
      <c r="D18" s="51">
        <f>D5/4</f>
        <v>3.1600000000000002E-5</v>
      </c>
      <c r="E18" s="37">
        <f>'1%DMSO'!K14</f>
        <v>8421</v>
      </c>
      <c r="F18" s="37">
        <f>'1%DMSO'!L14</f>
        <v>6895</v>
      </c>
      <c r="G18" s="37">
        <f>AVERAGE(E18:F18)</f>
        <v>7658</v>
      </c>
      <c r="H18" s="56">
        <f>G18/$G$13</f>
        <v>20.339973439575033</v>
      </c>
      <c r="I18" s="37"/>
      <c r="J18" s="37">
        <f>'1%DMSO'!K35</f>
        <v>8639</v>
      </c>
      <c r="K18" s="37">
        <f>'1%DMSO'!L35</f>
        <v>7029</v>
      </c>
      <c r="L18" s="37">
        <f>AVERAGE(J18:K18)</f>
        <v>7834</v>
      </c>
      <c r="M18" s="56">
        <f>L18/$G$13</f>
        <v>20.807436918990703</v>
      </c>
    </row>
    <row r="19" spans="3:15">
      <c r="C19" s="54"/>
      <c r="D19" s="51">
        <f>D18/3.16</f>
        <v>1.0000000000000001E-5</v>
      </c>
      <c r="E19" s="37">
        <f>'1%DMSO'!K15</f>
        <v>824</v>
      </c>
      <c r="F19" s="37">
        <f>'1%DMSO'!L15</f>
        <v>1031</v>
      </c>
      <c r="G19" s="50">
        <f t="shared" ref="G19:G26" si="5">AVERAGE(E19:F19)</f>
        <v>927.5</v>
      </c>
      <c r="H19" s="56">
        <f t="shared" ref="H19:H25" si="6">G19/$G$13</f>
        <v>2.4634794156706508</v>
      </c>
      <c r="I19" s="37"/>
      <c r="J19" s="37">
        <f>'1%DMSO'!K36</f>
        <v>759</v>
      </c>
      <c r="K19" s="37">
        <f>'1%DMSO'!L36</f>
        <v>1289</v>
      </c>
      <c r="L19" s="50">
        <f t="shared" ref="L19:L26" si="7">AVERAGE(J19:K19)</f>
        <v>1024</v>
      </c>
      <c r="M19" s="56">
        <f t="shared" ref="M19:M25" si="8">L19/$G$13</f>
        <v>2.7197875166002654</v>
      </c>
    </row>
    <row r="20" spans="3:15">
      <c r="C20" s="54"/>
      <c r="D20" s="51">
        <f t="shared" ref="D20:D25" si="9">D19/3.16</f>
        <v>3.1645569620253167E-6</v>
      </c>
      <c r="E20" s="37">
        <f>'1%DMSO'!K16</f>
        <v>520</v>
      </c>
      <c r="F20" s="37">
        <f>'1%DMSO'!L16</f>
        <v>504</v>
      </c>
      <c r="G20" s="50">
        <f t="shared" si="5"/>
        <v>512</v>
      </c>
      <c r="H20" s="49">
        <f t="shared" si="6"/>
        <v>1.3598937583001327</v>
      </c>
      <c r="I20" s="37"/>
      <c r="J20" s="37">
        <f>'1%DMSO'!K37</f>
        <v>469</v>
      </c>
      <c r="K20" s="37">
        <f>'1%DMSO'!L37</f>
        <v>492</v>
      </c>
      <c r="L20" s="50">
        <f t="shared" si="7"/>
        <v>480.5</v>
      </c>
      <c r="M20" s="49">
        <f t="shared" si="8"/>
        <v>1.2762284196547145</v>
      </c>
    </row>
    <row r="21" spans="3:15">
      <c r="C21" s="54"/>
      <c r="D21" s="51">
        <f t="shared" si="9"/>
        <v>1.0014420765902901E-6</v>
      </c>
      <c r="E21" s="37">
        <f>'1%DMSO'!K17</f>
        <v>382</v>
      </c>
      <c r="F21" s="37">
        <f>'1%DMSO'!L17</f>
        <v>480</v>
      </c>
      <c r="G21" s="50">
        <f t="shared" si="5"/>
        <v>431</v>
      </c>
      <c r="H21" s="49">
        <f t="shared" si="6"/>
        <v>1.1447543160690572</v>
      </c>
      <c r="I21" s="37"/>
      <c r="J21" s="37">
        <f>'1%DMSO'!K38</f>
        <v>353</v>
      </c>
      <c r="K21" s="37">
        <f>'1%DMSO'!L38</f>
        <v>471</v>
      </c>
      <c r="L21" s="50">
        <f t="shared" si="7"/>
        <v>412</v>
      </c>
      <c r="M21" s="49">
        <f t="shared" si="8"/>
        <v>1.094289508632138</v>
      </c>
    </row>
    <row r="22" spans="3:15">
      <c r="C22" s="54"/>
      <c r="D22" s="51">
        <f t="shared" si="9"/>
        <v>3.1691204955388926E-7</v>
      </c>
      <c r="E22" s="37">
        <f>'1%DMSO'!K18</f>
        <v>857</v>
      </c>
      <c r="F22" s="37">
        <f>'1%DMSO'!L18</f>
        <v>516</v>
      </c>
      <c r="G22" s="50">
        <f t="shared" si="5"/>
        <v>686.5</v>
      </c>
      <c r="H22" s="49">
        <f t="shared" si="6"/>
        <v>1.8233731739707835</v>
      </c>
      <c r="I22" s="37"/>
      <c r="J22" s="37">
        <f>'1%DMSO'!K39</f>
        <v>811</v>
      </c>
      <c r="K22" s="37">
        <f>'1%DMSO'!L39</f>
        <v>491</v>
      </c>
      <c r="L22" s="50">
        <f t="shared" si="7"/>
        <v>651</v>
      </c>
      <c r="M22" s="49">
        <f t="shared" si="8"/>
        <v>1.7290836653386454</v>
      </c>
    </row>
    <row r="23" spans="3:15">
      <c r="C23" s="54"/>
      <c r="D23" s="51">
        <f t="shared" si="9"/>
        <v>1.0028862327654723E-7</v>
      </c>
      <c r="E23" s="37">
        <f>'1%DMSO'!K19</f>
        <v>358</v>
      </c>
      <c r="F23" s="37">
        <f>'1%DMSO'!L19</f>
        <v>511</v>
      </c>
      <c r="G23" s="50">
        <f t="shared" si="5"/>
        <v>434.5</v>
      </c>
      <c r="H23" s="49">
        <f t="shared" si="6"/>
        <v>1.154050464807437</v>
      </c>
      <c r="I23" s="37"/>
      <c r="J23" s="37">
        <f>'1%DMSO'!K40</f>
        <v>346</v>
      </c>
      <c r="K23" s="37">
        <f>'1%DMSO'!L40</f>
        <v>465</v>
      </c>
      <c r="L23" s="37">
        <f t="shared" si="7"/>
        <v>405.5</v>
      </c>
      <c r="M23" s="49">
        <f t="shared" si="8"/>
        <v>1.0770252324037184</v>
      </c>
    </row>
    <row r="24" spans="3:15">
      <c r="C24" s="54"/>
      <c r="D24" s="51">
        <f t="shared" si="9"/>
        <v>3.1736906100173172E-8</v>
      </c>
      <c r="E24" s="37">
        <f>'1%DMSO'!K20</f>
        <v>703</v>
      </c>
      <c r="F24" s="37">
        <f>'1%DMSO'!L20</f>
        <v>821</v>
      </c>
      <c r="G24" s="37">
        <f t="shared" si="5"/>
        <v>762</v>
      </c>
      <c r="H24" s="49">
        <f t="shared" si="6"/>
        <v>2.0239043824701195</v>
      </c>
      <c r="I24" s="37"/>
      <c r="J24" s="37">
        <f>'1%DMSO'!K41</f>
        <v>678</v>
      </c>
      <c r="K24" s="37">
        <f>'1%DMSO'!L41</f>
        <v>788</v>
      </c>
      <c r="L24" s="37">
        <f t="shared" si="7"/>
        <v>733</v>
      </c>
      <c r="M24" s="49">
        <f t="shared" si="8"/>
        <v>1.9468791500664011</v>
      </c>
    </row>
    <row r="25" spans="3:15">
      <c r="C25" s="54"/>
      <c r="D25" s="51">
        <f t="shared" si="9"/>
        <v>1.0043324715244674E-8</v>
      </c>
      <c r="E25" s="37">
        <f>'1%DMSO'!K21</f>
        <v>304</v>
      </c>
      <c r="F25" s="37">
        <f>'1%DMSO'!L21</f>
        <v>352</v>
      </c>
      <c r="G25" s="37">
        <f t="shared" si="5"/>
        <v>328</v>
      </c>
      <c r="H25" s="49">
        <f t="shared" si="6"/>
        <v>0.87118193891102258</v>
      </c>
      <c r="I25" s="37"/>
      <c r="J25" s="37">
        <f>'1%DMSO'!K42</f>
        <v>291</v>
      </c>
      <c r="K25" s="37">
        <f>'1%DMSO'!L42</f>
        <v>340</v>
      </c>
      <c r="L25" s="37">
        <f t="shared" si="7"/>
        <v>315.5</v>
      </c>
      <c r="M25" s="49">
        <f t="shared" si="8"/>
        <v>0.83798140770252327</v>
      </c>
    </row>
    <row r="26" spans="3:15">
      <c r="C26" s="54"/>
      <c r="D26" s="52" t="s">
        <v>33</v>
      </c>
      <c r="E26" s="37">
        <f>'1%DMSO'!M14</f>
        <v>519</v>
      </c>
      <c r="F26" s="37">
        <f>'1%DMSO'!M15</f>
        <v>307</v>
      </c>
      <c r="G26" s="50">
        <f t="shared" si="5"/>
        <v>413</v>
      </c>
      <c r="H26" s="37"/>
      <c r="I26" s="37"/>
      <c r="J26" s="37">
        <f>'1%DMSO'!M35</f>
        <v>546</v>
      </c>
      <c r="K26" s="37">
        <f>'1%DMSO'!M36</f>
        <v>297</v>
      </c>
      <c r="L26" s="50">
        <f t="shared" si="7"/>
        <v>421.5</v>
      </c>
      <c r="M26" s="37"/>
    </row>
  </sheetData>
  <mergeCells count="8">
    <mergeCell ref="E3:H3"/>
    <mergeCell ref="J3:M3"/>
    <mergeCell ref="C3:C13"/>
    <mergeCell ref="C16:C26"/>
    <mergeCell ref="E16:H16"/>
    <mergeCell ref="J16:M16"/>
    <mergeCell ref="D3:D4"/>
    <mergeCell ref="D16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4%DMSO</vt:lpstr>
      <vt:lpstr>1%DMSO</vt:lpstr>
      <vt:lpstr>compiled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chemicals</dc:creator>
  <cp:lastModifiedBy>chemicals</cp:lastModifiedBy>
  <dcterms:created xsi:type="dcterms:W3CDTF">2014-06-23T11:24:06Z</dcterms:created>
  <dcterms:modified xsi:type="dcterms:W3CDTF">2014-06-23T11:44:23Z</dcterms:modified>
</cp:coreProperties>
</file>