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730" windowHeight="9975" activeTab="2"/>
  </bookViews>
  <sheets>
    <sheet name="0min" sheetId="1" r:id="rId1"/>
    <sheet name="15 min" sheetId="2" r:id="rId2"/>
    <sheet name="Anlaysis_0min" sheetId="3" r:id="rId3"/>
    <sheet name="Anlaysis_15min" sheetId="5" r:id="rId4"/>
    <sheet name="Compiled" sheetId="4" r:id="rId5"/>
  </sheets>
  <calcPr calcId="144525" calcMode="manual"/>
</workbook>
</file>

<file path=xl/calcChain.xml><?xml version="1.0" encoding="utf-8"?>
<calcChain xmlns="http://schemas.openxmlformats.org/spreadsheetml/2006/main">
  <c r="J4" i="4" l="1"/>
  <c r="J8" i="4"/>
  <c r="J12" i="4"/>
  <c r="J16" i="4"/>
  <c r="J20" i="4"/>
  <c r="J24" i="4"/>
  <c r="J28" i="4"/>
  <c r="J32" i="4"/>
  <c r="J36" i="4"/>
  <c r="J40" i="4"/>
  <c r="J44" i="4"/>
  <c r="J48" i="4"/>
  <c r="P43" i="4"/>
  <c r="O43" i="4"/>
  <c r="N43" i="4"/>
  <c r="P42" i="4"/>
  <c r="O42" i="4"/>
  <c r="N42" i="4"/>
  <c r="P41" i="4"/>
  <c r="O41" i="4"/>
  <c r="N41" i="4"/>
  <c r="P40" i="4"/>
  <c r="O40" i="4"/>
  <c r="N40" i="4"/>
  <c r="P39" i="4"/>
  <c r="O39" i="4"/>
  <c r="N39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P26" i="4"/>
  <c r="O26" i="4"/>
  <c r="N26" i="4"/>
  <c r="P25" i="4"/>
  <c r="O25" i="4"/>
  <c r="N25" i="4"/>
  <c r="P24" i="4"/>
  <c r="O24" i="4"/>
  <c r="N24" i="4"/>
  <c r="P23" i="4"/>
  <c r="O23" i="4"/>
  <c r="N23" i="4"/>
  <c r="P22" i="4"/>
  <c r="O22" i="4"/>
  <c r="N22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P9" i="4"/>
  <c r="O9" i="4"/>
  <c r="N9" i="4"/>
  <c r="P8" i="4"/>
  <c r="O8" i="4"/>
  <c r="N8" i="4"/>
  <c r="P7" i="4"/>
  <c r="O7" i="4"/>
  <c r="N7" i="4"/>
  <c r="P6" i="4"/>
  <c r="O6" i="4"/>
  <c r="N6" i="4"/>
  <c r="P5" i="4"/>
  <c r="O5" i="4"/>
  <c r="N5" i="4"/>
  <c r="P4" i="4"/>
  <c r="O4" i="4"/>
  <c r="N4" i="4"/>
  <c r="P51" i="4"/>
  <c r="O51" i="4"/>
  <c r="N51" i="4"/>
  <c r="M51" i="4"/>
  <c r="L51" i="4"/>
  <c r="K51" i="4"/>
  <c r="P50" i="4"/>
  <c r="O50" i="4"/>
  <c r="N50" i="4"/>
  <c r="M50" i="4"/>
  <c r="L50" i="4"/>
  <c r="K50" i="4"/>
  <c r="P49" i="4"/>
  <c r="O49" i="4"/>
  <c r="N49" i="4"/>
  <c r="M49" i="4"/>
  <c r="L49" i="4"/>
  <c r="K49" i="4"/>
  <c r="P48" i="4"/>
  <c r="O48" i="4"/>
  <c r="N48" i="4"/>
  <c r="M48" i="4"/>
  <c r="L48" i="4"/>
  <c r="K48" i="4"/>
  <c r="P47" i="4"/>
  <c r="O47" i="4"/>
  <c r="N47" i="4"/>
  <c r="M47" i="4"/>
  <c r="L47" i="4"/>
  <c r="K47" i="4"/>
  <c r="P46" i="4"/>
  <c r="O46" i="4"/>
  <c r="N46" i="4"/>
  <c r="M46" i="4"/>
  <c r="L46" i="4"/>
  <c r="K46" i="4"/>
  <c r="P45" i="4"/>
  <c r="O45" i="4"/>
  <c r="N45" i="4"/>
  <c r="M45" i="4"/>
  <c r="L45" i="4"/>
  <c r="K45" i="4"/>
  <c r="P44" i="4"/>
  <c r="M44" i="4"/>
  <c r="O44" i="4"/>
  <c r="N44" i="4"/>
  <c r="K44" i="4"/>
  <c r="L44" i="4"/>
  <c r="M43" i="4"/>
  <c r="L43" i="4"/>
  <c r="K43" i="4"/>
  <c r="M42" i="4"/>
  <c r="L42" i="4"/>
  <c r="K42" i="4"/>
  <c r="M41" i="4"/>
  <c r="L41" i="4"/>
  <c r="K41" i="4"/>
  <c r="M40" i="4"/>
  <c r="L40" i="4"/>
  <c r="K40" i="4"/>
  <c r="M39" i="4"/>
  <c r="L39" i="4"/>
  <c r="K39" i="4"/>
  <c r="M38" i="4"/>
  <c r="L38" i="4"/>
  <c r="K38" i="4"/>
  <c r="M37" i="4"/>
  <c r="L37" i="4"/>
  <c r="K37" i="4"/>
  <c r="M36" i="4"/>
  <c r="L36" i="4"/>
  <c r="K36" i="4"/>
  <c r="M35" i="4"/>
  <c r="L35" i="4"/>
  <c r="K35" i="4"/>
  <c r="M34" i="4"/>
  <c r="L34" i="4"/>
  <c r="K34" i="4"/>
  <c r="M33" i="4"/>
  <c r="L33" i="4"/>
  <c r="K33" i="4"/>
  <c r="M32" i="4"/>
  <c r="L32" i="4"/>
  <c r="K32" i="4"/>
  <c r="M31" i="4"/>
  <c r="L31" i="4"/>
  <c r="K31" i="4"/>
  <c r="M30" i="4"/>
  <c r="L30" i="4"/>
  <c r="K30" i="4"/>
  <c r="M29" i="4"/>
  <c r="L29" i="4"/>
  <c r="K29" i="4"/>
  <c r="M28" i="4"/>
  <c r="L28" i="4"/>
  <c r="K28" i="4"/>
  <c r="M27" i="4"/>
  <c r="L27" i="4"/>
  <c r="K27" i="4"/>
  <c r="M26" i="4"/>
  <c r="L26" i="4"/>
  <c r="K26" i="4"/>
  <c r="M25" i="4"/>
  <c r="L25" i="4"/>
  <c r="K25" i="4"/>
  <c r="M24" i="4"/>
  <c r="L24" i="4"/>
  <c r="K24" i="4"/>
  <c r="M23" i="4"/>
  <c r="L23" i="4"/>
  <c r="K23" i="4"/>
  <c r="M22" i="4"/>
  <c r="L22" i="4"/>
  <c r="K22" i="4"/>
  <c r="M21" i="4"/>
  <c r="L21" i="4"/>
  <c r="K21" i="4"/>
  <c r="M20" i="4"/>
  <c r="L20" i="4"/>
  <c r="K20" i="4"/>
  <c r="M19" i="4"/>
  <c r="L19" i="4"/>
  <c r="K19" i="4"/>
  <c r="M18" i="4"/>
  <c r="L18" i="4"/>
  <c r="K18" i="4"/>
  <c r="M17" i="4"/>
  <c r="L17" i="4"/>
  <c r="K17" i="4"/>
  <c r="M16" i="4"/>
  <c r="L16" i="4"/>
  <c r="K16" i="4"/>
  <c r="M15" i="4"/>
  <c r="L15" i="4"/>
  <c r="K15" i="4"/>
  <c r="M14" i="4"/>
  <c r="L14" i="4"/>
  <c r="K14" i="4"/>
  <c r="M13" i="4"/>
  <c r="L13" i="4"/>
  <c r="K13" i="4"/>
  <c r="M12" i="4"/>
  <c r="L12" i="4"/>
  <c r="K12" i="4"/>
  <c r="M11" i="4"/>
  <c r="L11" i="4"/>
  <c r="K11" i="4"/>
  <c r="M10" i="4"/>
  <c r="L10" i="4"/>
  <c r="K10" i="4"/>
  <c r="M9" i="4"/>
  <c r="L9" i="4"/>
  <c r="K9" i="4"/>
  <c r="M8" i="4"/>
  <c r="L8" i="4"/>
  <c r="K8" i="4"/>
  <c r="M7" i="4"/>
  <c r="L7" i="4"/>
  <c r="K7" i="4"/>
  <c r="M6" i="4"/>
  <c r="L6" i="4"/>
  <c r="K6" i="4"/>
  <c r="M5" i="4"/>
  <c r="L5" i="4"/>
  <c r="K5" i="4"/>
  <c r="M4" i="4"/>
  <c r="L4" i="4"/>
  <c r="K4" i="4"/>
  <c r="H51" i="4"/>
  <c r="G51" i="4"/>
  <c r="F51" i="4"/>
  <c r="H50" i="4"/>
  <c r="G50" i="4"/>
  <c r="F50" i="4"/>
  <c r="H49" i="4"/>
  <c r="G49" i="4"/>
  <c r="F49" i="4"/>
  <c r="H48" i="4"/>
  <c r="G48" i="4"/>
  <c r="F48" i="4"/>
  <c r="H47" i="4"/>
  <c r="G47" i="4"/>
  <c r="F47" i="4"/>
  <c r="H46" i="4"/>
  <c r="G46" i="4"/>
  <c r="F46" i="4"/>
  <c r="H45" i="4"/>
  <c r="G45" i="4"/>
  <c r="F45" i="4"/>
  <c r="E51" i="4"/>
  <c r="D51" i="4"/>
  <c r="C51" i="4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H44" i="4"/>
  <c r="G44" i="4"/>
  <c r="E44" i="4"/>
  <c r="D44" i="4"/>
  <c r="F44" i="4"/>
  <c r="C44" i="4"/>
  <c r="H43" i="4"/>
  <c r="G43" i="4"/>
  <c r="F43" i="4"/>
  <c r="E43" i="4"/>
  <c r="D43" i="4"/>
  <c r="C43" i="4"/>
  <c r="H42" i="4"/>
  <c r="G42" i="4"/>
  <c r="F42" i="4"/>
  <c r="E42" i="4"/>
  <c r="D42" i="4"/>
  <c r="C42" i="4"/>
  <c r="H41" i="4"/>
  <c r="G41" i="4"/>
  <c r="F41" i="4"/>
  <c r="E41" i="4"/>
  <c r="D41" i="4"/>
  <c r="C41" i="4"/>
  <c r="H40" i="4"/>
  <c r="G40" i="4"/>
  <c r="F40" i="4"/>
  <c r="E40" i="4"/>
  <c r="D40" i="4"/>
  <c r="C40" i="4"/>
  <c r="H39" i="4"/>
  <c r="G39" i="4"/>
  <c r="F39" i="4"/>
  <c r="H38" i="4"/>
  <c r="G38" i="4"/>
  <c r="F38" i="4"/>
  <c r="H37" i="4"/>
  <c r="G37" i="4"/>
  <c r="F37" i="4"/>
  <c r="H36" i="4"/>
  <c r="G36" i="4"/>
  <c r="F36" i="4"/>
  <c r="H35" i="4"/>
  <c r="G35" i="4"/>
  <c r="F35" i="4"/>
  <c r="H34" i="4"/>
  <c r="G34" i="4"/>
  <c r="F34" i="4"/>
  <c r="H33" i="4"/>
  <c r="G33" i="4"/>
  <c r="F33" i="4"/>
  <c r="H32" i="4"/>
  <c r="G32" i="4"/>
  <c r="F32" i="4"/>
  <c r="H31" i="4"/>
  <c r="G31" i="4"/>
  <c r="F31" i="4"/>
  <c r="H30" i="4"/>
  <c r="G30" i="4"/>
  <c r="F30" i="4"/>
  <c r="H29" i="4"/>
  <c r="G29" i="4"/>
  <c r="F29" i="4"/>
  <c r="H28" i="4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G7" i="4"/>
  <c r="F7" i="4"/>
  <c r="H6" i="4"/>
  <c r="G6" i="4"/>
  <c r="F6" i="4"/>
  <c r="H5" i="4"/>
  <c r="G5" i="4"/>
  <c r="F5" i="4"/>
  <c r="H4" i="4"/>
  <c r="G4" i="4"/>
  <c r="F4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C4" i="4"/>
  <c r="B48" i="4"/>
  <c r="B44" i="4"/>
  <c r="B40" i="4"/>
  <c r="B36" i="4"/>
  <c r="B32" i="4"/>
  <c r="B28" i="4"/>
  <c r="B24" i="4"/>
  <c r="B20" i="4"/>
  <c r="B16" i="4"/>
  <c r="B12" i="4"/>
  <c r="B8" i="4"/>
  <c r="B4" i="4"/>
  <c r="Y24" i="5"/>
  <c r="X24" i="5"/>
  <c r="W24" i="5"/>
  <c r="V24" i="5"/>
  <c r="T24" i="5"/>
  <c r="S24" i="5"/>
  <c r="R24" i="5"/>
  <c r="Q24" i="5"/>
  <c r="Y23" i="5"/>
  <c r="X23" i="5"/>
  <c r="W23" i="5"/>
  <c r="V23" i="5"/>
  <c r="T23" i="5"/>
  <c r="S23" i="5"/>
  <c r="R23" i="5"/>
  <c r="Q23" i="5"/>
  <c r="Y22" i="5"/>
  <c r="X22" i="5"/>
  <c r="W22" i="5"/>
  <c r="V22" i="5"/>
  <c r="T22" i="5"/>
  <c r="S22" i="5"/>
  <c r="R22" i="5"/>
  <c r="Q22" i="5"/>
  <c r="Y21" i="5"/>
  <c r="X21" i="5"/>
  <c r="W21" i="5"/>
  <c r="V21" i="5"/>
  <c r="T21" i="5"/>
  <c r="S21" i="5"/>
  <c r="R21" i="5"/>
  <c r="Q21" i="5"/>
  <c r="Y20" i="5"/>
  <c r="X20" i="5"/>
  <c r="W20" i="5"/>
  <c r="V20" i="5"/>
  <c r="T20" i="5"/>
  <c r="S20" i="5"/>
  <c r="R20" i="5"/>
  <c r="Q20" i="5"/>
  <c r="Y19" i="5"/>
  <c r="X19" i="5"/>
  <c r="W19" i="5"/>
  <c r="V19" i="5"/>
  <c r="T19" i="5"/>
  <c r="S19" i="5"/>
  <c r="R19" i="5"/>
  <c r="Q19" i="5"/>
  <c r="Y18" i="5"/>
  <c r="X18" i="5"/>
  <c r="W18" i="5"/>
  <c r="V18" i="5"/>
  <c r="T18" i="5"/>
  <c r="S18" i="5"/>
  <c r="R18" i="5"/>
  <c r="Q18" i="5"/>
  <c r="Y17" i="5"/>
  <c r="X17" i="5"/>
  <c r="W17" i="5"/>
  <c r="V17" i="5"/>
  <c r="T17" i="5"/>
  <c r="S17" i="5"/>
  <c r="R17" i="5"/>
  <c r="Q17" i="5"/>
  <c r="N35" i="5"/>
  <c r="M35" i="5"/>
  <c r="L35" i="5"/>
  <c r="K35" i="5"/>
  <c r="J35" i="5"/>
  <c r="K86" i="5" s="1"/>
  <c r="I35" i="5"/>
  <c r="H35" i="5"/>
  <c r="K82" i="5" s="1"/>
  <c r="G35" i="5"/>
  <c r="F35" i="5"/>
  <c r="E35" i="5"/>
  <c r="D35" i="5"/>
  <c r="K74" i="5" s="1"/>
  <c r="C35" i="5"/>
  <c r="N34" i="5"/>
  <c r="M34" i="5"/>
  <c r="L34" i="5"/>
  <c r="K34" i="5"/>
  <c r="J34" i="5"/>
  <c r="K85" i="5" s="1"/>
  <c r="I34" i="5"/>
  <c r="H34" i="5"/>
  <c r="K81" i="5" s="1"/>
  <c r="G34" i="5"/>
  <c r="F34" i="5"/>
  <c r="E34" i="5"/>
  <c r="D34" i="5"/>
  <c r="K73" i="5" s="1"/>
  <c r="C34" i="5"/>
  <c r="N33" i="5"/>
  <c r="M33" i="5"/>
  <c r="L33" i="5"/>
  <c r="K33" i="5"/>
  <c r="J33" i="5"/>
  <c r="K84" i="5" s="1"/>
  <c r="I33" i="5"/>
  <c r="H33" i="5"/>
  <c r="K80" i="5" s="1"/>
  <c r="G33" i="5"/>
  <c r="F33" i="5"/>
  <c r="K76" i="5" s="1"/>
  <c r="E33" i="5"/>
  <c r="D33" i="5"/>
  <c r="K72" i="5" s="1"/>
  <c r="C33" i="5"/>
  <c r="N32" i="5"/>
  <c r="M32" i="5"/>
  <c r="L32" i="5"/>
  <c r="K32" i="5"/>
  <c r="J32" i="5"/>
  <c r="I32" i="5"/>
  <c r="H32" i="5"/>
  <c r="K79" i="5" s="1"/>
  <c r="G32" i="5"/>
  <c r="F32" i="5"/>
  <c r="E32" i="5"/>
  <c r="D32" i="5"/>
  <c r="K71" i="5" s="1"/>
  <c r="C32" i="5"/>
  <c r="N31" i="5"/>
  <c r="M31" i="5"/>
  <c r="L31" i="5"/>
  <c r="K66" i="5" s="1"/>
  <c r="K31" i="5"/>
  <c r="J31" i="5"/>
  <c r="I31" i="5"/>
  <c r="H31" i="5"/>
  <c r="G31" i="5"/>
  <c r="F31" i="5"/>
  <c r="E31" i="5"/>
  <c r="D31" i="5"/>
  <c r="C31" i="5"/>
  <c r="N30" i="5"/>
  <c r="M30" i="5"/>
  <c r="L30" i="5"/>
  <c r="K65" i="5" s="1"/>
  <c r="K30" i="5"/>
  <c r="J30" i="5"/>
  <c r="I30" i="5"/>
  <c r="H30" i="5"/>
  <c r="G30" i="5"/>
  <c r="F30" i="5"/>
  <c r="E30" i="5"/>
  <c r="D30" i="5"/>
  <c r="C30" i="5"/>
  <c r="N29" i="5"/>
  <c r="M29" i="5"/>
  <c r="L29" i="5"/>
  <c r="K64" i="5" s="1"/>
  <c r="K29" i="5"/>
  <c r="J29" i="5"/>
  <c r="I29" i="5"/>
  <c r="H29" i="5"/>
  <c r="G29" i="5"/>
  <c r="F29" i="5"/>
  <c r="E29" i="5"/>
  <c r="D29" i="5"/>
  <c r="C29" i="5"/>
  <c r="N28" i="5"/>
  <c r="M28" i="5"/>
  <c r="L28" i="5"/>
  <c r="K63" i="5" s="1"/>
  <c r="K28" i="5"/>
  <c r="J28" i="5"/>
  <c r="I28" i="5"/>
  <c r="H28" i="5"/>
  <c r="G28" i="5"/>
  <c r="F28" i="5"/>
  <c r="E28" i="5"/>
  <c r="D28" i="5"/>
  <c r="C28" i="5"/>
  <c r="N24" i="5"/>
  <c r="M24" i="5"/>
  <c r="L24" i="5"/>
  <c r="K24" i="5"/>
  <c r="J24" i="5"/>
  <c r="F86" i="5" s="1"/>
  <c r="I24" i="5"/>
  <c r="H24" i="5"/>
  <c r="F82" i="5" s="1"/>
  <c r="G24" i="5"/>
  <c r="F24" i="5"/>
  <c r="F78" i="5" s="1"/>
  <c r="E24" i="5"/>
  <c r="D24" i="5"/>
  <c r="F74" i="5" s="1"/>
  <c r="C24" i="5"/>
  <c r="N23" i="5"/>
  <c r="M23" i="5"/>
  <c r="L23" i="5"/>
  <c r="K23" i="5"/>
  <c r="J23" i="5"/>
  <c r="F85" i="5" s="1"/>
  <c r="I23" i="5"/>
  <c r="H23" i="5"/>
  <c r="F81" i="5" s="1"/>
  <c r="G23" i="5"/>
  <c r="F23" i="5"/>
  <c r="F77" i="5" s="1"/>
  <c r="E23" i="5"/>
  <c r="D23" i="5"/>
  <c r="F73" i="5" s="1"/>
  <c r="C23" i="5"/>
  <c r="N22" i="5"/>
  <c r="M22" i="5"/>
  <c r="L22" i="5"/>
  <c r="K22" i="5"/>
  <c r="J22" i="5"/>
  <c r="F84" i="5" s="1"/>
  <c r="I22" i="5"/>
  <c r="H22" i="5"/>
  <c r="G22" i="5"/>
  <c r="F22" i="5"/>
  <c r="F76" i="5" s="1"/>
  <c r="E22" i="5"/>
  <c r="D22" i="5"/>
  <c r="C22" i="5"/>
  <c r="N21" i="5"/>
  <c r="M21" i="5"/>
  <c r="L21" i="5"/>
  <c r="K21" i="5"/>
  <c r="J21" i="5"/>
  <c r="F83" i="5" s="1"/>
  <c r="I21" i="5"/>
  <c r="H21" i="5"/>
  <c r="F79" i="5" s="1"/>
  <c r="G21" i="5"/>
  <c r="F21" i="5"/>
  <c r="F75" i="5" s="1"/>
  <c r="E21" i="5"/>
  <c r="D21" i="5"/>
  <c r="F71" i="5" s="1"/>
  <c r="C21" i="5"/>
  <c r="N20" i="5"/>
  <c r="F70" i="5" s="1"/>
  <c r="M20" i="5"/>
  <c r="L20" i="5"/>
  <c r="F66" i="5" s="1"/>
  <c r="K20" i="5"/>
  <c r="J20" i="5"/>
  <c r="I20" i="5"/>
  <c r="H20" i="5"/>
  <c r="G20" i="5"/>
  <c r="F20" i="5"/>
  <c r="E20" i="5"/>
  <c r="D20" i="5"/>
  <c r="C20" i="5"/>
  <c r="N19" i="5"/>
  <c r="F69" i="5" s="1"/>
  <c r="M19" i="5"/>
  <c r="L19" i="5"/>
  <c r="F65" i="5" s="1"/>
  <c r="K19" i="5"/>
  <c r="J19" i="5"/>
  <c r="I19" i="5"/>
  <c r="H19" i="5"/>
  <c r="G19" i="5"/>
  <c r="F19" i="5"/>
  <c r="E19" i="5"/>
  <c r="D19" i="5"/>
  <c r="C19" i="5"/>
  <c r="N18" i="5"/>
  <c r="F68" i="5" s="1"/>
  <c r="M18" i="5"/>
  <c r="L18" i="5"/>
  <c r="K18" i="5"/>
  <c r="J18" i="5"/>
  <c r="I18" i="5"/>
  <c r="H18" i="5"/>
  <c r="G18" i="5"/>
  <c r="F18" i="5"/>
  <c r="E18" i="5"/>
  <c r="D18" i="5"/>
  <c r="C18" i="5"/>
  <c r="N17" i="5"/>
  <c r="F67" i="5" s="1"/>
  <c r="M17" i="5"/>
  <c r="L17" i="5"/>
  <c r="F63" i="5" s="1"/>
  <c r="K17" i="5"/>
  <c r="J17" i="5"/>
  <c r="F59" i="5" s="1"/>
  <c r="G59" i="5" s="1"/>
  <c r="I17" i="5"/>
  <c r="H17" i="5"/>
  <c r="G17" i="5"/>
  <c r="F17" i="5"/>
  <c r="E17" i="5"/>
  <c r="D17" i="5"/>
  <c r="C17" i="5"/>
  <c r="J86" i="5"/>
  <c r="G86" i="5"/>
  <c r="E86" i="5"/>
  <c r="J85" i="5"/>
  <c r="G85" i="5"/>
  <c r="E85" i="5"/>
  <c r="J84" i="5"/>
  <c r="I84" i="5"/>
  <c r="I85" i="5" s="1"/>
  <c r="I86" i="5" s="1"/>
  <c r="G84" i="5"/>
  <c r="E84" i="5"/>
  <c r="D84" i="5"/>
  <c r="D85" i="5" s="1"/>
  <c r="D86" i="5" s="1"/>
  <c r="K83" i="5"/>
  <c r="J83" i="5"/>
  <c r="E83" i="5"/>
  <c r="C83" i="5"/>
  <c r="L82" i="5"/>
  <c r="J82" i="5"/>
  <c r="E82" i="5"/>
  <c r="L81" i="5"/>
  <c r="J81" i="5"/>
  <c r="E81" i="5"/>
  <c r="L80" i="5"/>
  <c r="J80" i="5"/>
  <c r="I80" i="5"/>
  <c r="I81" i="5" s="1"/>
  <c r="I82" i="5" s="1"/>
  <c r="F80" i="5"/>
  <c r="E80" i="5"/>
  <c r="D80" i="5"/>
  <c r="D81" i="5" s="1"/>
  <c r="D82" i="5" s="1"/>
  <c r="J79" i="5"/>
  <c r="L79" i="5" s="1"/>
  <c r="E79" i="5"/>
  <c r="G79" i="5" s="1"/>
  <c r="C79" i="5"/>
  <c r="K78" i="5"/>
  <c r="J78" i="5"/>
  <c r="L78" i="5" s="1"/>
  <c r="G78" i="5"/>
  <c r="E78" i="5"/>
  <c r="K77" i="5"/>
  <c r="J77" i="5"/>
  <c r="L77" i="5" s="1"/>
  <c r="G77" i="5"/>
  <c r="E77" i="5"/>
  <c r="J76" i="5"/>
  <c r="I76" i="5"/>
  <c r="I77" i="5" s="1"/>
  <c r="I78" i="5" s="1"/>
  <c r="G76" i="5"/>
  <c r="E76" i="5"/>
  <c r="D76" i="5"/>
  <c r="D77" i="5" s="1"/>
  <c r="D78" i="5" s="1"/>
  <c r="K75" i="5"/>
  <c r="J75" i="5"/>
  <c r="E75" i="5"/>
  <c r="C75" i="5"/>
  <c r="L74" i="5"/>
  <c r="J74" i="5"/>
  <c r="E74" i="5"/>
  <c r="L73" i="5"/>
  <c r="J73" i="5"/>
  <c r="E73" i="5"/>
  <c r="L72" i="5"/>
  <c r="J72" i="5"/>
  <c r="I72" i="5"/>
  <c r="I73" i="5" s="1"/>
  <c r="I74" i="5" s="1"/>
  <c r="F72" i="5"/>
  <c r="E72" i="5"/>
  <c r="D72" i="5"/>
  <c r="D73" i="5" s="1"/>
  <c r="D74" i="5" s="1"/>
  <c r="J71" i="5"/>
  <c r="L71" i="5" s="1"/>
  <c r="E71" i="5"/>
  <c r="G71" i="5" s="1"/>
  <c r="C71" i="5"/>
  <c r="K70" i="5"/>
  <c r="J70" i="5"/>
  <c r="L70" i="5" s="1"/>
  <c r="G70" i="5"/>
  <c r="E70" i="5"/>
  <c r="K69" i="5"/>
  <c r="J69" i="5"/>
  <c r="L69" i="5" s="1"/>
  <c r="G69" i="5"/>
  <c r="E69" i="5"/>
  <c r="K68" i="5"/>
  <c r="J68" i="5"/>
  <c r="L68" i="5" s="1"/>
  <c r="I68" i="5"/>
  <c r="I69" i="5" s="1"/>
  <c r="I70" i="5" s="1"/>
  <c r="G68" i="5"/>
  <c r="E68" i="5"/>
  <c r="D68" i="5"/>
  <c r="D69" i="5" s="1"/>
  <c r="D70" i="5" s="1"/>
  <c r="K67" i="5"/>
  <c r="J67" i="5"/>
  <c r="E67" i="5"/>
  <c r="C67" i="5"/>
  <c r="L66" i="5"/>
  <c r="J66" i="5"/>
  <c r="E66" i="5"/>
  <c r="L65" i="5"/>
  <c r="J65" i="5"/>
  <c r="E65" i="5"/>
  <c r="L64" i="5"/>
  <c r="J64" i="5"/>
  <c r="I64" i="5"/>
  <c r="I65" i="5" s="1"/>
  <c r="I66" i="5" s="1"/>
  <c r="F64" i="5"/>
  <c r="E64" i="5"/>
  <c r="D64" i="5"/>
  <c r="D65" i="5" s="1"/>
  <c r="D66" i="5" s="1"/>
  <c r="J63" i="5"/>
  <c r="L63" i="5" s="1"/>
  <c r="E63" i="5"/>
  <c r="G63" i="5" s="1"/>
  <c r="C63" i="5"/>
  <c r="K62" i="5"/>
  <c r="J62" i="5"/>
  <c r="L62" i="5" s="1"/>
  <c r="F62" i="5"/>
  <c r="E62" i="5"/>
  <c r="G62" i="5" s="1"/>
  <c r="K61" i="5"/>
  <c r="J61" i="5"/>
  <c r="L61" i="5" s="1"/>
  <c r="F61" i="5"/>
  <c r="E61" i="5"/>
  <c r="G61" i="5" s="1"/>
  <c r="K60" i="5"/>
  <c r="J60" i="5"/>
  <c r="L60" i="5" s="1"/>
  <c r="I60" i="5"/>
  <c r="I61" i="5" s="1"/>
  <c r="I62" i="5" s="1"/>
  <c r="F60" i="5"/>
  <c r="E60" i="5"/>
  <c r="G60" i="5" s="1"/>
  <c r="D60" i="5"/>
  <c r="D61" i="5" s="1"/>
  <c r="D62" i="5" s="1"/>
  <c r="K59" i="5"/>
  <c r="J59" i="5"/>
  <c r="L59" i="5" s="1"/>
  <c r="E59" i="5"/>
  <c r="C59" i="5"/>
  <c r="K58" i="5"/>
  <c r="J58" i="5"/>
  <c r="L58" i="5" s="1"/>
  <c r="F58" i="5"/>
  <c r="E58" i="5"/>
  <c r="G58" i="5" s="1"/>
  <c r="K57" i="5"/>
  <c r="J57" i="5"/>
  <c r="L57" i="5" s="1"/>
  <c r="F57" i="5"/>
  <c r="E57" i="5"/>
  <c r="G57" i="5" s="1"/>
  <c r="K56" i="5"/>
  <c r="J56" i="5"/>
  <c r="L56" i="5" s="1"/>
  <c r="I56" i="5"/>
  <c r="I57" i="5" s="1"/>
  <c r="I58" i="5" s="1"/>
  <c r="F56" i="5"/>
  <c r="E56" i="5"/>
  <c r="G56" i="5" s="1"/>
  <c r="D56" i="5"/>
  <c r="D57" i="5" s="1"/>
  <c r="D58" i="5" s="1"/>
  <c r="K55" i="5"/>
  <c r="J55" i="5"/>
  <c r="L55" i="5" s="1"/>
  <c r="F55" i="5"/>
  <c r="E55" i="5"/>
  <c r="G55" i="5" s="1"/>
  <c r="C55" i="5"/>
  <c r="X54" i="5"/>
  <c r="W54" i="5"/>
  <c r="Y54" i="5" s="1"/>
  <c r="S54" i="5"/>
  <c r="R54" i="5"/>
  <c r="T54" i="5" s="1"/>
  <c r="K54" i="5"/>
  <c r="J54" i="5"/>
  <c r="L54" i="5" s="1"/>
  <c r="F54" i="5"/>
  <c r="E54" i="5"/>
  <c r="G54" i="5" s="1"/>
  <c r="Y53" i="5"/>
  <c r="X53" i="5"/>
  <c r="W53" i="5"/>
  <c r="S53" i="5"/>
  <c r="R53" i="5"/>
  <c r="T53" i="5" s="1"/>
  <c r="K53" i="5"/>
  <c r="J53" i="5"/>
  <c r="L53" i="5" s="1"/>
  <c r="F53" i="5"/>
  <c r="E53" i="5"/>
  <c r="G53" i="5" s="1"/>
  <c r="X52" i="5"/>
  <c r="W52" i="5"/>
  <c r="Y52" i="5" s="1"/>
  <c r="Z52" i="5" s="1"/>
  <c r="V52" i="5"/>
  <c r="V53" i="5" s="1"/>
  <c r="V54" i="5" s="1"/>
  <c r="S52" i="5"/>
  <c r="R52" i="5"/>
  <c r="T52" i="5" s="1"/>
  <c r="Q52" i="5"/>
  <c r="Q53" i="5" s="1"/>
  <c r="Q54" i="5" s="1"/>
  <c r="K52" i="5"/>
  <c r="J52" i="5"/>
  <c r="L52" i="5" s="1"/>
  <c r="M52" i="5" s="1"/>
  <c r="I52" i="5"/>
  <c r="I53" i="5" s="1"/>
  <c r="I54" i="5" s="1"/>
  <c r="F52" i="5"/>
  <c r="E52" i="5"/>
  <c r="G52" i="5" s="1"/>
  <c r="D52" i="5"/>
  <c r="D53" i="5" s="1"/>
  <c r="D54" i="5" s="1"/>
  <c r="X51" i="5"/>
  <c r="W51" i="5"/>
  <c r="Y51" i="5" s="1"/>
  <c r="Z51" i="5" s="1"/>
  <c r="T51" i="5"/>
  <c r="S51" i="5"/>
  <c r="R51" i="5"/>
  <c r="P51" i="5"/>
  <c r="K51" i="5"/>
  <c r="J51" i="5"/>
  <c r="L51" i="5" s="1"/>
  <c r="M51" i="5" s="1"/>
  <c r="F51" i="5"/>
  <c r="E51" i="5"/>
  <c r="G51" i="5" s="1"/>
  <c r="H51" i="5" s="1"/>
  <c r="C51" i="5"/>
  <c r="X50" i="5"/>
  <c r="W50" i="5"/>
  <c r="Y50" i="5" s="1"/>
  <c r="S50" i="5"/>
  <c r="R50" i="5"/>
  <c r="T50" i="5" s="1"/>
  <c r="L50" i="5"/>
  <c r="M50" i="5" s="1"/>
  <c r="K50" i="5"/>
  <c r="J50" i="5"/>
  <c r="F50" i="5"/>
  <c r="E50" i="5"/>
  <c r="G50" i="5" s="1"/>
  <c r="H50" i="5" s="1"/>
  <c r="Y49" i="5"/>
  <c r="X49" i="5"/>
  <c r="W49" i="5"/>
  <c r="S49" i="5"/>
  <c r="R49" i="5"/>
  <c r="T49" i="5" s="1"/>
  <c r="K49" i="5"/>
  <c r="J49" i="5"/>
  <c r="L49" i="5" s="1"/>
  <c r="F49" i="5"/>
  <c r="E49" i="5"/>
  <c r="G49" i="5" s="1"/>
  <c r="Y48" i="5"/>
  <c r="Z48" i="5" s="1"/>
  <c r="X48" i="5"/>
  <c r="W48" i="5"/>
  <c r="V48" i="5"/>
  <c r="V49" i="5" s="1"/>
  <c r="V50" i="5" s="1"/>
  <c r="S48" i="5"/>
  <c r="R48" i="5"/>
  <c r="T48" i="5" s="1"/>
  <c r="Q48" i="5"/>
  <c r="Q49" i="5" s="1"/>
  <c r="Q50" i="5" s="1"/>
  <c r="K48" i="5"/>
  <c r="J48" i="5"/>
  <c r="L48" i="5" s="1"/>
  <c r="M48" i="5" s="1"/>
  <c r="I48" i="5"/>
  <c r="I49" i="5" s="1"/>
  <c r="I50" i="5" s="1"/>
  <c r="F48" i="5"/>
  <c r="E48" i="5"/>
  <c r="G48" i="5" s="1"/>
  <c r="D48" i="5"/>
  <c r="D49" i="5" s="1"/>
  <c r="D50" i="5" s="1"/>
  <c r="X47" i="5"/>
  <c r="W47" i="5"/>
  <c r="Y47" i="5" s="1"/>
  <c r="Z47" i="5" s="1"/>
  <c r="T47" i="5"/>
  <c r="S47" i="5"/>
  <c r="R47" i="5"/>
  <c r="P47" i="5"/>
  <c r="K47" i="5"/>
  <c r="J47" i="5"/>
  <c r="L47" i="5" s="1"/>
  <c r="M47" i="5" s="1"/>
  <c r="F47" i="5"/>
  <c r="E47" i="5"/>
  <c r="G47" i="5" s="1"/>
  <c r="H47" i="5" s="1"/>
  <c r="C47" i="5"/>
  <c r="X43" i="5"/>
  <c r="W43" i="5"/>
  <c r="V43" i="5"/>
  <c r="U43" i="5"/>
  <c r="T43" i="5"/>
  <c r="S43" i="5"/>
  <c r="R43" i="5"/>
  <c r="Q43" i="5"/>
  <c r="Y43" i="5" s="1"/>
  <c r="J43" i="5"/>
  <c r="I43" i="5"/>
  <c r="H43" i="5"/>
  <c r="G43" i="5"/>
  <c r="F43" i="5"/>
  <c r="E43" i="5"/>
  <c r="D43" i="5"/>
  <c r="C43" i="5"/>
  <c r="K43" i="5" s="1"/>
  <c r="X42" i="5"/>
  <c r="W42" i="5"/>
  <c r="V42" i="5"/>
  <c r="U42" i="5"/>
  <c r="T42" i="5"/>
  <c r="S42" i="5"/>
  <c r="R42" i="5"/>
  <c r="Q42" i="5"/>
  <c r="Y42" i="5" s="1"/>
  <c r="J42" i="5"/>
  <c r="I42" i="5"/>
  <c r="H42" i="5"/>
  <c r="G42" i="5"/>
  <c r="F42" i="5"/>
  <c r="E42" i="5"/>
  <c r="D42" i="5"/>
  <c r="C42" i="5"/>
  <c r="K42" i="5" s="1"/>
  <c r="X41" i="5"/>
  <c r="W41" i="5"/>
  <c r="V41" i="5"/>
  <c r="U41" i="5"/>
  <c r="T41" i="5"/>
  <c r="S41" i="5"/>
  <c r="R41" i="5"/>
  <c r="Q41" i="5"/>
  <c r="Y41" i="5" s="1"/>
  <c r="J41" i="5"/>
  <c r="I41" i="5"/>
  <c r="H41" i="5"/>
  <c r="G41" i="5"/>
  <c r="F41" i="5"/>
  <c r="E41" i="5"/>
  <c r="D41" i="5"/>
  <c r="C41" i="5"/>
  <c r="K41" i="5" s="1"/>
  <c r="U47" i="5" l="1"/>
  <c r="H48" i="5"/>
  <c r="U48" i="5"/>
  <c r="H49" i="5"/>
  <c r="M49" i="5"/>
  <c r="U49" i="5"/>
  <c r="Z49" i="5"/>
  <c r="U50" i="5"/>
  <c r="Z50" i="5"/>
  <c r="U51" i="5"/>
  <c r="H52" i="5"/>
  <c r="U52" i="5"/>
  <c r="H54" i="5"/>
  <c r="M54" i="5"/>
  <c r="U54" i="5"/>
  <c r="Z54" i="5"/>
  <c r="H56" i="5"/>
  <c r="H60" i="5"/>
  <c r="H63" i="5"/>
  <c r="M68" i="5"/>
  <c r="M69" i="5"/>
  <c r="M70" i="5"/>
  <c r="M71" i="5"/>
  <c r="M77" i="5"/>
  <c r="M78" i="5"/>
  <c r="M79" i="5"/>
  <c r="H53" i="5"/>
  <c r="M53" i="5"/>
  <c r="U53" i="5"/>
  <c r="Z53" i="5"/>
  <c r="H55" i="5"/>
  <c r="M55" i="5"/>
  <c r="M56" i="5"/>
  <c r="H57" i="5"/>
  <c r="M57" i="5"/>
  <c r="H58" i="5"/>
  <c r="M58" i="5"/>
  <c r="M59" i="5"/>
  <c r="M60" i="5"/>
  <c r="H61" i="5"/>
  <c r="M61" i="5"/>
  <c r="H62" i="5"/>
  <c r="M62" i="5"/>
  <c r="M63" i="5"/>
  <c r="H71" i="5"/>
  <c r="H79" i="5"/>
  <c r="H59" i="5"/>
  <c r="G64" i="5"/>
  <c r="H64" i="5" s="1"/>
  <c r="L67" i="5"/>
  <c r="M67" i="5" s="1"/>
  <c r="G72" i="5"/>
  <c r="H72" i="5" s="1"/>
  <c r="L75" i="5"/>
  <c r="M75" i="5" s="1"/>
  <c r="G80" i="5"/>
  <c r="H80" i="5" s="1"/>
  <c r="L83" i="5"/>
  <c r="M83" i="5" s="1"/>
  <c r="M64" i="5"/>
  <c r="G65" i="5"/>
  <c r="H65" i="5" s="1"/>
  <c r="M65" i="5"/>
  <c r="G66" i="5"/>
  <c r="H66" i="5" s="1"/>
  <c r="M66" i="5"/>
  <c r="G67" i="5"/>
  <c r="H67" i="5" s="1"/>
  <c r="H68" i="5"/>
  <c r="H69" i="5"/>
  <c r="H70" i="5"/>
  <c r="M72" i="5"/>
  <c r="G73" i="5"/>
  <c r="H73" i="5" s="1"/>
  <c r="M73" i="5"/>
  <c r="G74" i="5"/>
  <c r="H74" i="5" s="1"/>
  <c r="M74" i="5"/>
  <c r="G75" i="5"/>
  <c r="H75" i="5" s="1"/>
  <c r="H76" i="5"/>
  <c r="L76" i="5"/>
  <c r="M76" i="5" s="1"/>
  <c r="H77" i="5"/>
  <c r="H78" i="5"/>
  <c r="M80" i="5"/>
  <c r="G81" i="5"/>
  <c r="H81" i="5" s="1"/>
  <c r="M81" i="5"/>
  <c r="G82" i="5"/>
  <c r="H82" i="5" s="1"/>
  <c r="M82" i="5"/>
  <c r="G83" i="5"/>
  <c r="H83" i="5" s="1"/>
  <c r="H84" i="5"/>
  <c r="L84" i="5"/>
  <c r="M84" i="5" s="1"/>
  <c r="H85" i="5"/>
  <c r="L85" i="5"/>
  <c r="M85" i="5" s="1"/>
  <c r="H86" i="5"/>
  <c r="L86" i="5"/>
  <c r="M86" i="5" s="1"/>
  <c r="U54" i="3"/>
  <c r="U53" i="3"/>
  <c r="U52" i="3"/>
  <c r="U51" i="3"/>
  <c r="U50" i="3"/>
  <c r="U49" i="3"/>
  <c r="U48" i="3"/>
  <c r="Y54" i="3"/>
  <c r="Z54" i="3" s="1"/>
  <c r="Y53" i="3"/>
  <c r="Z53" i="3" s="1"/>
  <c r="Y52" i="3"/>
  <c r="Z52" i="3" s="1"/>
  <c r="Y51" i="3"/>
  <c r="Z51" i="3" s="1"/>
  <c r="Y50" i="3"/>
  <c r="Z50" i="3" s="1"/>
  <c r="Y49" i="3"/>
  <c r="Z49" i="3" s="1"/>
  <c r="Y48" i="3"/>
  <c r="Z48" i="3" s="1"/>
  <c r="U47" i="3"/>
  <c r="Y47" i="3"/>
  <c r="Z47" i="3" s="1"/>
  <c r="X54" i="3"/>
  <c r="W54" i="3"/>
  <c r="X53" i="3"/>
  <c r="W53" i="3"/>
  <c r="X52" i="3"/>
  <c r="W52" i="3"/>
  <c r="X51" i="3"/>
  <c r="X50" i="3"/>
  <c r="W50" i="3"/>
  <c r="X49" i="3"/>
  <c r="W49" i="3"/>
  <c r="X48" i="3"/>
  <c r="W48" i="3"/>
  <c r="X47" i="3"/>
  <c r="W51" i="3"/>
  <c r="W47" i="3"/>
  <c r="V52" i="3"/>
  <c r="V53" i="3" s="1"/>
  <c r="V54" i="3" s="1"/>
  <c r="V48" i="3"/>
  <c r="V49" i="3" s="1"/>
  <c r="V50" i="3" s="1"/>
  <c r="K86" i="3"/>
  <c r="J86" i="3"/>
  <c r="K85" i="3"/>
  <c r="J85" i="3"/>
  <c r="K84" i="3"/>
  <c r="J84" i="3"/>
  <c r="K83" i="3"/>
  <c r="K82" i="3"/>
  <c r="J82" i="3"/>
  <c r="K81" i="3"/>
  <c r="J81" i="3"/>
  <c r="K80" i="3"/>
  <c r="J80" i="3"/>
  <c r="K79" i="3"/>
  <c r="K78" i="3"/>
  <c r="J78" i="3"/>
  <c r="K77" i="3"/>
  <c r="J77" i="3"/>
  <c r="K76" i="3"/>
  <c r="J76" i="3"/>
  <c r="K75" i="3"/>
  <c r="K74" i="3"/>
  <c r="J74" i="3"/>
  <c r="K73" i="3"/>
  <c r="J73" i="3"/>
  <c r="K72" i="3"/>
  <c r="J72" i="3"/>
  <c r="K71" i="3"/>
  <c r="K70" i="3"/>
  <c r="J70" i="3"/>
  <c r="K69" i="3"/>
  <c r="J69" i="3"/>
  <c r="K68" i="3"/>
  <c r="J68" i="3"/>
  <c r="K67" i="3"/>
  <c r="K66" i="3"/>
  <c r="J66" i="3"/>
  <c r="K65" i="3"/>
  <c r="J65" i="3"/>
  <c r="K64" i="3"/>
  <c r="J64" i="3"/>
  <c r="K63" i="3"/>
  <c r="K62" i="3"/>
  <c r="J62" i="3"/>
  <c r="K61" i="3"/>
  <c r="J61" i="3"/>
  <c r="K60" i="3"/>
  <c r="J60" i="3"/>
  <c r="K59" i="3"/>
  <c r="J83" i="3"/>
  <c r="J79" i="3"/>
  <c r="J75" i="3"/>
  <c r="J71" i="3"/>
  <c r="J67" i="3"/>
  <c r="J63" i="3"/>
  <c r="J59" i="3"/>
  <c r="K58" i="3"/>
  <c r="J58" i="3"/>
  <c r="K57" i="3"/>
  <c r="J57" i="3"/>
  <c r="K56" i="3"/>
  <c r="J56" i="3"/>
  <c r="K55" i="3"/>
  <c r="J55" i="3"/>
  <c r="L86" i="3"/>
  <c r="M86" i="3" s="1"/>
  <c r="L85" i="3"/>
  <c r="M85" i="3" s="1"/>
  <c r="L84" i="3"/>
  <c r="M84" i="3" s="1"/>
  <c r="L83" i="3"/>
  <c r="M83" i="3" s="1"/>
  <c r="L82" i="3"/>
  <c r="M82" i="3" s="1"/>
  <c r="L81" i="3"/>
  <c r="M81" i="3" s="1"/>
  <c r="L80" i="3"/>
  <c r="M80" i="3" s="1"/>
  <c r="L79" i="3"/>
  <c r="M79" i="3" s="1"/>
  <c r="L78" i="3"/>
  <c r="M78" i="3" s="1"/>
  <c r="L77" i="3"/>
  <c r="M77" i="3" s="1"/>
  <c r="L76" i="3"/>
  <c r="M76" i="3" s="1"/>
  <c r="L75" i="3"/>
  <c r="M75" i="3" s="1"/>
  <c r="L74" i="3"/>
  <c r="M74" i="3" s="1"/>
  <c r="L73" i="3"/>
  <c r="M73" i="3" s="1"/>
  <c r="L72" i="3"/>
  <c r="M72" i="3" s="1"/>
  <c r="L71" i="3"/>
  <c r="M71" i="3" s="1"/>
  <c r="L70" i="3"/>
  <c r="M70" i="3" s="1"/>
  <c r="L69" i="3"/>
  <c r="M69" i="3" s="1"/>
  <c r="L68" i="3"/>
  <c r="M68" i="3" s="1"/>
  <c r="L67" i="3"/>
  <c r="M67" i="3" s="1"/>
  <c r="L66" i="3"/>
  <c r="M66" i="3" s="1"/>
  <c r="L65" i="3"/>
  <c r="M65" i="3" s="1"/>
  <c r="L64" i="3"/>
  <c r="M64" i="3" s="1"/>
  <c r="L63" i="3"/>
  <c r="M63" i="3" s="1"/>
  <c r="L62" i="3"/>
  <c r="M62" i="3" s="1"/>
  <c r="L61" i="3"/>
  <c r="M61" i="3" s="1"/>
  <c r="L60" i="3"/>
  <c r="M60" i="3" s="1"/>
  <c r="L59" i="3"/>
  <c r="M59" i="3" s="1"/>
  <c r="L58" i="3"/>
  <c r="M58" i="3" s="1"/>
  <c r="L57" i="3"/>
  <c r="M57" i="3" s="1"/>
  <c r="L56" i="3"/>
  <c r="M56" i="3" s="1"/>
  <c r="L55" i="3"/>
  <c r="M55" i="3" s="1"/>
  <c r="I84" i="3"/>
  <c r="I85" i="3" s="1"/>
  <c r="I86" i="3" s="1"/>
  <c r="I81" i="3"/>
  <c r="I82" i="3" s="1"/>
  <c r="I80" i="3"/>
  <c r="I76" i="3"/>
  <c r="I77" i="3" s="1"/>
  <c r="I78" i="3" s="1"/>
  <c r="I73" i="3"/>
  <c r="I74" i="3" s="1"/>
  <c r="I72" i="3"/>
  <c r="I68" i="3"/>
  <c r="I69" i="3" s="1"/>
  <c r="I70" i="3" s="1"/>
  <c r="I65" i="3"/>
  <c r="I66" i="3" s="1"/>
  <c r="I64" i="3"/>
  <c r="I60" i="3"/>
  <c r="I61" i="3" s="1"/>
  <c r="I62" i="3" s="1"/>
  <c r="I57" i="3"/>
  <c r="I58" i="3" s="1"/>
  <c r="I56" i="3"/>
  <c r="C51" i="3"/>
  <c r="E51" i="3"/>
  <c r="F51" i="3"/>
  <c r="G51" i="3" s="1"/>
  <c r="H51" i="3" s="1"/>
  <c r="J51" i="3"/>
  <c r="K51" i="3"/>
  <c r="L51" i="3" s="1"/>
  <c r="M51" i="3" s="1"/>
  <c r="D52" i="3"/>
  <c r="E52" i="3"/>
  <c r="F52" i="3"/>
  <c r="G52" i="3"/>
  <c r="H52" i="3" s="1"/>
  <c r="I52" i="3"/>
  <c r="J52" i="3"/>
  <c r="K52" i="3"/>
  <c r="L52" i="3" s="1"/>
  <c r="M52" i="3" s="1"/>
  <c r="D53" i="3"/>
  <c r="E53" i="3"/>
  <c r="F53" i="3"/>
  <c r="G53" i="3"/>
  <c r="H53" i="3" s="1"/>
  <c r="I53" i="3"/>
  <c r="J53" i="3"/>
  <c r="K53" i="3"/>
  <c r="L53" i="3" s="1"/>
  <c r="M53" i="3" s="1"/>
  <c r="D54" i="3"/>
  <c r="E54" i="3"/>
  <c r="F54" i="3"/>
  <c r="G54" i="3"/>
  <c r="H54" i="3" s="1"/>
  <c r="I54" i="3"/>
  <c r="J54" i="3"/>
  <c r="K54" i="3"/>
  <c r="L54" i="3" s="1"/>
  <c r="M54" i="3" s="1"/>
  <c r="C55" i="3"/>
  <c r="E55" i="3"/>
  <c r="F55" i="3"/>
  <c r="G55" i="3"/>
  <c r="H55" i="3" s="1"/>
  <c r="D56" i="3"/>
  <c r="E56" i="3"/>
  <c r="F56" i="3"/>
  <c r="G56" i="3" s="1"/>
  <c r="H56" i="3" s="1"/>
  <c r="D57" i="3"/>
  <c r="E57" i="3"/>
  <c r="F57" i="3"/>
  <c r="G57" i="3"/>
  <c r="H57" i="3" s="1"/>
  <c r="D58" i="3"/>
  <c r="E58" i="3"/>
  <c r="F58" i="3"/>
  <c r="G58" i="3" s="1"/>
  <c r="H58" i="3" s="1"/>
  <c r="C59" i="3"/>
  <c r="E59" i="3"/>
  <c r="F59" i="3"/>
  <c r="G59" i="3" s="1"/>
  <c r="H59" i="3" s="1"/>
  <c r="D60" i="3"/>
  <c r="E60" i="3"/>
  <c r="F60" i="3"/>
  <c r="G60" i="3"/>
  <c r="H60" i="3" s="1"/>
  <c r="D61" i="3"/>
  <c r="E61" i="3"/>
  <c r="F61" i="3"/>
  <c r="G61" i="3" s="1"/>
  <c r="H61" i="3" s="1"/>
  <c r="D62" i="3"/>
  <c r="E62" i="3"/>
  <c r="F62" i="3"/>
  <c r="G62" i="3"/>
  <c r="H62" i="3" s="1"/>
  <c r="C63" i="3"/>
  <c r="E63" i="3"/>
  <c r="F63" i="3"/>
  <c r="G63" i="3" s="1"/>
  <c r="H63" i="3" s="1"/>
  <c r="D64" i="3"/>
  <c r="E64" i="3"/>
  <c r="F64" i="3"/>
  <c r="G64" i="3"/>
  <c r="H64" i="3" s="1"/>
  <c r="D65" i="3"/>
  <c r="E65" i="3"/>
  <c r="F65" i="3"/>
  <c r="G65" i="3" s="1"/>
  <c r="H65" i="3" s="1"/>
  <c r="D66" i="3"/>
  <c r="E66" i="3"/>
  <c r="F66" i="3"/>
  <c r="G66" i="3"/>
  <c r="H66" i="3" s="1"/>
  <c r="C67" i="3"/>
  <c r="E67" i="3"/>
  <c r="F67" i="3"/>
  <c r="G67" i="3" s="1"/>
  <c r="H67" i="3" s="1"/>
  <c r="D68" i="3"/>
  <c r="E68" i="3"/>
  <c r="F68" i="3"/>
  <c r="G68" i="3"/>
  <c r="H68" i="3" s="1"/>
  <c r="D69" i="3"/>
  <c r="D70" i="3" s="1"/>
  <c r="E69" i="3"/>
  <c r="F69" i="3"/>
  <c r="G69" i="3" s="1"/>
  <c r="H69" i="3" s="1"/>
  <c r="E70" i="3"/>
  <c r="F70" i="3"/>
  <c r="G70" i="3"/>
  <c r="H70" i="3" s="1"/>
  <c r="C71" i="3"/>
  <c r="E71" i="3"/>
  <c r="F71" i="3"/>
  <c r="G71" i="3" s="1"/>
  <c r="H71" i="3" s="1"/>
  <c r="D72" i="3"/>
  <c r="E72" i="3"/>
  <c r="F72" i="3"/>
  <c r="G72" i="3"/>
  <c r="H72" i="3" s="1"/>
  <c r="D73" i="3"/>
  <c r="D74" i="3" s="1"/>
  <c r="E73" i="3"/>
  <c r="F73" i="3"/>
  <c r="G73" i="3" s="1"/>
  <c r="H73" i="3" s="1"/>
  <c r="E74" i="3"/>
  <c r="F74" i="3"/>
  <c r="G74" i="3"/>
  <c r="H74" i="3" s="1"/>
  <c r="C75" i="3"/>
  <c r="E75" i="3"/>
  <c r="F75" i="3"/>
  <c r="G75" i="3" s="1"/>
  <c r="H75" i="3" s="1"/>
  <c r="D76" i="3"/>
  <c r="E76" i="3"/>
  <c r="F76" i="3"/>
  <c r="G76" i="3"/>
  <c r="H76" i="3" s="1"/>
  <c r="D77" i="3"/>
  <c r="D78" i="3" s="1"/>
  <c r="E77" i="3"/>
  <c r="F77" i="3"/>
  <c r="G77" i="3" s="1"/>
  <c r="H77" i="3" s="1"/>
  <c r="E78" i="3"/>
  <c r="F78" i="3"/>
  <c r="G78" i="3"/>
  <c r="H78" i="3" s="1"/>
  <c r="C79" i="3"/>
  <c r="E79" i="3"/>
  <c r="F79" i="3"/>
  <c r="G79" i="3" s="1"/>
  <c r="H79" i="3" s="1"/>
  <c r="D80" i="3"/>
  <c r="E80" i="3"/>
  <c r="F80" i="3"/>
  <c r="G80" i="3"/>
  <c r="H80" i="3" s="1"/>
  <c r="D81" i="3"/>
  <c r="D82" i="3" s="1"/>
  <c r="E81" i="3"/>
  <c r="F81" i="3"/>
  <c r="G81" i="3" s="1"/>
  <c r="H81" i="3" s="1"/>
  <c r="E82" i="3"/>
  <c r="F82" i="3"/>
  <c r="G82" i="3"/>
  <c r="H82" i="3" s="1"/>
  <c r="C83" i="3"/>
  <c r="E83" i="3"/>
  <c r="F83" i="3"/>
  <c r="G83" i="3" s="1"/>
  <c r="H83" i="3" s="1"/>
  <c r="D84" i="3"/>
  <c r="E84" i="3"/>
  <c r="F84" i="3"/>
  <c r="G84" i="3"/>
  <c r="H84" i="3" s="1"/>
  <c r="D85" i="3"/>
  <c r="D86" i="3" s="1"/>
  <c r="E85" i="3"/>
  <c r="F85" i="3"/>
  <c r="G85" i="3" s="1"/>
  <c r="H85" i="3" s="1"/>
  <c r="E86" i="3"/>
  <c r="F86" i="3"/>
  <c r="G86" i="3"/>
  <c r="H86" i="3" s="1"/>
  <c r="L50" i="3"/>
  <c r="M50" i="3" s="1"/>
  <c r="L49" i="3"/>
  <c r="M49" i="3" s="1"/>
  <c r="L48" i="3"/>
  <c r="M48" i="3" s="1"/>
  <c r="L47" i="3"/>
  <c r="M47" i="3" s="1"/>
  <c r="K50" i="3"/>
  <c r="J50" i="3"/>
  <c r="K49" i="3"/>
  <c r="J49" i="3"/>
  <c r="K48" i="3"/>
  <c r="J48" i="3"/>
  <c r="K47" i="3"/>
  <c r="J47" i="3"/>
  <c r="I48" i="3"/>
  <c r="I49" i="3" s="1"/>
  <c r="I50" i="3" s="1"/>
  <c r="T48" i="3"/>
  <c r="T49" i="3"/>
  <c r="T50" i="3"/>
  <c r="T51" i="3"/>
  <c r="T52" i="3"/>
  <c r="T53" i="3"/>
  <c r="T54" i="3"/>
  <c r="T47" i="3"/>
  <c r="S54" i="3"/>
  <c r="R54" i="3"/>
  <c r="S53" i="3"/>
  <c r="R53" i="3"/>
  <c r="S52" i="3"/>
  <c r="R52" i="3"/>
  <c r="S51" i="3"/>
  <c r="R51" i="3"/>
  <c r="S50" i="3"/>
  <c r="R50" i="3"/>
  <c r="S49" i="3"/>
  <c r="R49" i="3"/>
  <c r="S48" i="3"/>
  <c r="R48" i="3"/>
  <c r="S47" i="3"/>
  <c r="R47" i="3"/>
  <c r="G50" i="3"/>
  <c r="H50" i="3" s="1"/>
  <c r="G49" i="3"/>
  <c r="H49" i="3" s="1"/>
  <c r="G48" i="3"/>
  <c r="H48" i="3" s="1"/>
  <c r="F50" i="3"/>
  <c r="E50" i="3"/>
  <c r="F49" i="3"/>
  <c r="E49" i="3"/>
  <c r="F48" i="3"/>
  <c r="E48" i="3"/>
  <c r="F47" i="3"/>
  <c r="Q52" i="3" l="1"/>
  <c r="Q53" i="3" s="1"/>
  <c r="Q54" i="3" s="1"/>
  <c r="Q48" i="3"/>
  <c r="Q49" i="3" s="1"/>
  <c r="Q50" i="3" s="1"/>
  <c r="P51" i="3"/>
  <c r="P47" i="3"/>
  <c r="D48" i="3"/>
  <c r="D49" i="3" s="1"/>
  <c r="D50" i="3" s="1"/>
  <c r="C47" i="3"/>
  <c r="Y24" i="3"/>
  <c r="X24" i="3"/>
  <c r="W24" i="3"/>
  <c r="X43" i="3" s="1"/>
  <c r="V24" i="3"/>
  <c r="W43" i="3" s="1"/>
  <c r="T24" i="3"/>
  <c r="X41" i="3" s="1"/>
  <c r="S24" i="3"/>
  <c r="W41" i="3" s="1"/>
  <c r="R24" i="3"/>
  <c r="X42" i="3" s="1"/>
  <c r="Q24" i="3"/>
  <c r="W42" i="3" s="1"/>
  <c r="Y23" i="3"/>
  <c r="X23" i="3"/>
  <c r="W23" i="3"/>
  <c r="V43" i="3" s="1"/>
  <c r="V23" i="3"/>
  <c r="U43" i="3" s="1"/>
  <c r="T23" i="3"/>
  <c r="V41" i="3" s="1"/>
  <c r="S23" i="3"/>
  <c r="U41" i="3" s="1"/>
  <c r="R23" i="3"/>
  <c r="V42" i="3" s="1"/>
  <c r="Q23" i="3"/>
  <c r="U42" i="3" s="1"/>
  <c r="Y22" i="3"/>
  <c r="X22" i="3"/>
  <c r="W22" i="3"/>
  <c r="T43" i="3" s="1"/>
  <c r="V22" i="3"/>
  <c r="S43" i="3" s="1"/>
  <c r="T22" i="3"/>
  <c r="T41" i="3" s="1"/>
  <c r="S22" i="3"/>
  <c r="S41" i="3" s="1"/>
  <c r="R22" i="3"/>
  <c r="T42" i="3" s="1"/>
  <c r="Q22" i="3"/>
  <c r="S42" i="3" s="1"/>
  <c r="Y21" i="3"/>
  <c r="X21" i="3"/>
  <c r="W21" i="3"/>
  <c r="R43" i="3" s="1"/>
  <c r="V21" i="3"/>
  <c r="Q43" i="3" s="1"/>
  <c r="Y43" i="3" s="1"/>
  <c r="T21" i="3"/>
  <c r="R41" i="3" s="1"/>
  <c r="S21" i="3"/>
  <c r="Q41" i="3" s="1"/>
  <c r="Y41" i="3" s="1"/>
  <c r="R21" i="3"/>
  <c r="R42" i="3" s="1"/>
  <c r="Q21" i="3"/>
  <c r="Q42" i="3" s="1"/>
  <c r="Y42" i="3" s="1"/>
  <c r="Y20" i="3"/>
  <c r="X20" i="3"/>
  <c r="W20" i="3"/>
  <c r="V20" i="3"/>
  <c r="T20" i="3"/>
  <c r="S20" i="3"/>
  <c r="R20" i="3"/>
  <c r="Q20" i="3"/>
  <c r="Y19" i="3"/>
  <c r="X19" i="3"/>
  <c r="W19" i="3"/>
  <c r="V19" i="3"/>
  <c r="T19" i="3"/>
  <c r="S19" i="3"/>
  <c r="R19" i="3"/>
  <c r="Q19" i="3"/>
  <c r="Y18" i="3"/>
  <c r="X18" i="3"/>
  <c r="W18" i="3"/>
  <c r="V18" i="3"/>
  <c r="T18" i="3"/>
  <c r="S18" i="3"/>
  <c r="R18" i="3"/>
  <c r="Q18" i="3"/>
  <c r="Y17" i="3"/>
  <c r="X17" i="3"/>
  <c r="W17" i="3"/>
  <c r="V17" i="3"/>
  <c r="T17" i="3"/>
  <c r="S17" i="3"/>
  <c r="R17" i="3"/>
  <c r="Q17" i="3"/>
  <c r="N35" i="3"/>
  <c r="M35" i="3"/>
  <c r="L35" i="3"/>
  <c r="J43" i="3" s="1"/>
  <c r="K35" i="3"/>
  <c r="I43" i="3" s="1"/>
  <c r="J35" i="3"/>
  <c r="I35" i="3"/>
  <c r="H35" i="3"/>
  <c r="G35" i="3"/>
  <c r="F35" i="3"/>
  <c r="E35" i="3"/>
  <c r="D35" i="3"/>
  <c r="C35" i="3"/>
  <c r="N34" i="3"/>
  <c r="M34" i="3"/>
  <c r="L34" i="3"/>
  <c r="H43" i="3" s="1"/>
  <c r="K34" i="3"/>
  <c r="G43" i="3" s="1"/>
  <c r="J34" i="3"/>
  <c r="I34" i="3"/>
  <c r="H34" i="3"/>
  <c r="G34" i="3"/>
  <c r="F34" i="3"/>
  <c r="E34" i="3"/>
  <c r="D34" i="3"/>
  <c r="C34" i="3"/>
  <c r="N33" i="3"/>
  <c r="M33" i="3"/>
  <c r="L33" i="3"/>
  <c r="F43" i="3" s="1"/>
  <c r="K33" i="3"/>
  <c r="E43" i="3" s="1"/>
  <c r="J33" i="3"/>
  <c r="I33" i="3"/>
  <c r="H33" i="3"/>
  <c r="G33" i="3"/>
  <c r="F33" i="3"/>
  <c r="E33" i="3"/>
  <c r="D33" i="3"/>
  <c r="C33" i="3"/>
  <c r="N32" i="3"/>
  <c r="M32" i="3"/>
  <c r="L32" i="3"/>
  <c r="D43" i="3" s="1"/>
  <c r="K32" i="3"/>
  <c r="C43" i="3" s="1"/>
  <c r="K43" i="3" s="1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N30" i="3"/>
  <c r="M30" i="3"/>
  <c r="L30" i="3"/>
  <c r="K30" i="3"/>
  <c r="J30" i="3"/>
  <c r="I30" i="3"/>
  <c r="H30" i="3"/>
  <c r="G30" i="3"/>
  <c r="F30" i="3"/>
  <c r="E30" i="3"/>
  <c r="D30" i="3"/>
  <c r="C30" i="3"/>
  <c r="N29" i="3"/>
  <c r="M29" i="3"/>
  <c r="L29" i="3"/>
  <c r="K29" i="3"/>
  <c r="J29" i="3"/>
  <c r="I29" i="3"/>
  <c r="H29" i="3"/>
  <c r="G29" i="3"/>
  <c r="F29" i="3"/>
  <c r="E29" i="3"/>
  <c r="D29" i="3"/>
  <c r="C29" i="3"/>
  <c r="N28" i="3"/>
  <c r="M28" i="3"/>
  <c r="L28" i="3"/>
  <c r="K28" i="3"/>
  <c r="J28" i="3"/>
  <c r="I28" i="3"/>
  <c r="H28" i="3"/>
  <c r="G28" i="3"/>
  <c r="F28" i="3"/>
  <c r="E28" i="3"/>
  <c r="D28" i="3"/>
  <c r="C28" i="3"/>
  <c r="N24" i="3"/>
  <c r="J41" i="3" s="1"/>
  <c r="M24" i="3"/>
  <c r="I41" i="3" s="1"/>
  <c r="L24" i="3"/>
  <c r="J42" i="3" s="1"/>
  <c r="K24" i="3"/>
  <c r="I42" i="3" s="1"/>
  <c r="J24" i="3"/>
  <c r="I24" i="3"/>
  <c r="H24" i="3"/>
  <c r="G24" i="3"/>
  <c r="F24" i="3"/>
  <c r="E24" i="3"/>
  <c r="D24" i="3"/>
  <c r="C24" i="3"/>
  <c r="N23" i="3"/>
  <c r="H41" i="3" s="1"/>
  <c r="M23" i="3"/>
  <c r="G41" i="3" s="1"/>
  <c r="L23" i="3"/>
  <c r="H42" i="3" s="1"/>
  <c r="K23" i="3"/>
  <c r="G42" i="3" s="1"/>
  <c r="J23" i="3"/>
  <c r="I23" i="3"/>
  <c r="H23" i="3"/>
  <c r="G23" i="3"/>
  <c r="F23" i="3"/>
  <c r="E23" i="3"/>
  <c r="D23" i="3"/>
  <c r="C23" i="3"/>
  <c r="N22" i="3"/>
  <c r="F41" i="3" s="1"/>
  <c r="M22" i="3"/>
  <c r="E41" i="3" s="1"/>
  <c r="L22" i="3"/>
  <c r="F42" i="3" s="1"/>
  <c r="K22" i="3"/>
  <c r="E42" i="3" s="1"/>
  <c r="J22" i="3"/>
  <c r="I22" i="3"/>
  <c r="H22" i="3"/>
  <c r="G22" i="3"/>
  <c r="F22" i="3"/>
  <c r="E22" i="3"/>
  <c r="D22" i="3"/>
  <c r="C22" i="3"/>
  <c r="N21" i="3"/>
  <c r="D41" i="3" s="1"/>
  <c r="M21" i="3"/>
  <c r="C41" i="3" s="1"/>
  <c r="K41" i="3" s="1"/>
  <c r="L21" i="3"/>
  <c r="D42" i="3" s="1"/>
  <c r="K21" i="3"/>
  <c r="C42" i="3" s="1"/>
  <c r="K42" i="3" s="1"/>
  <c r="J21" i="3"/>
  <c r="I21" i="3"/>
  <c r="H21" i="3"/>
  <c r="G21" i="3"/>
  <c r="F21" i="3"/>
  <c r="E21" i="3"/>
  <c r="D21" i="3"/>
  <c r="C21" i="3"/>
  <c r="N20" i="3"/>
  <c r="M20" i="3"/>
  <c r="L20" i="3"/>
  <c r="K20" i="3"/>
  <c r="J20" i="3"/>
  <c r="I20" i="3"/>
  <c r="H20" i="3"/>
  <c r="G20" i="3"/>
  <c r="F20" i="3"/>
  <c r="E20" i="3"/>
  <c r="D20" i="3"/>
  <c r="C20" i="3"/>
  <c r="N19" i="3"/>
  <c r="M19" i="3"/>
  <c r="L19" i="3"/>
  <c r="K19" i="3"/>
  <c r="J19" i="3"/>
  <c r="I19" i="3"/>
  <c r="H19" i="3"/>
  <c r="G19" i="3"/>
  <c r="F19" i="3"/>
  <c r="E19" i="3"/>
  <c r="D19" i="3"/>
  <c r="C19" i="3"/>
  <c r="N18" i="3"/>
  <c r="M18" i="3"/>
  <c r="L18" i="3"/>
  <c r="K18" i="3"/>
  <c r="J18" i="3"/>
  <c r="I18" i="3"/>
  <c r="H18" i="3"/>
  <c r="G18" i="3"/>
  <c r="F18" i="3"/>
  <c r="E18" i="3"/>
  <c r="D18" i="3"/>
  <c r="C18" i="3"/>
  <c r="N17" i="3"/>
  <c r="M17" i="3"/>
  <c r="L17" i="3"/>
  <c r="K17" i="3"/>
  <c r="J17" i="3"/>
  <c r="I17" i="3"/>
  <c r="H17" i="3"/>
  <c r="G17" i="3"/>
  <c r="F17" i="3"/>
  <c r="E17" i="3"/>
  <c r="D17" i="3"/>
  <c r="E47" i="3"/>
  <c r="G47" i="3" s="1"/>
  <c r="D4" i="4" l="1"/>
  <c r="H47" i="3"/>
  <c r="E4" i="4" s="1"/>
</calcChain>
</file>

<file path=xl/sharedStrings.xml><?xml version="1.0" encoding="utf-8"?>
<sst xmlns="http://schemas.openxmlformats.org/spreadsheetml/2006/main" count="371" uniqueCount="72">
  <si>
    <t>User: USER</t>
  </si>
  <si>
    <t>Path: C:\Program Files (x86)\BMG\NEPHELOgalaxy\User\Data\</t>
  </si>
  <si>
    <t>Test ID: 965</t>
  </si>
  <si>
    <t>Test Name: SOLUBILITY TEST</t>
  </si>
  <si>
    <t>Date: 2/3/2015</t>
  </si>
  <si>
    <t>Time: 1:40:29 PM</t>
  </si>
  <si>
    <t>ID1: 5HT2A_lot27_100uM</t>
  </si>
  <si>
    <t>ID2: 4%DMSO_plate-1</t>
  </si>
  <si>
    <t>ID3: 0min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</si>
  <si>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</si>
  <si>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</si>
  <si>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</si>
  <si>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</si>
  <si>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</si>
  <si>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</si>
  <si>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</si>
  <si>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</si>
  <si>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</si>
  <si>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</si>
  <si>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Test ID: 966</t>
  </si>
  <si>
    <t>Time: 1:42:21 PM</t>
  </si>
  <si>
    <t>ID2: 1%DMSO_plate-1</t>
  </si>
  <si>
    <t>Test ID: 967</t>
  </si>
  <si>
    <t>Time: 1:44:46 PM</t>
  </si>
  <si>
    <t>ID2: 4 &amp; 1%DMSO_plate-2</t>
  </si>
  <si>
    <t>Test ID: 968</t>
  </si>
  <si>
    <t>Time: 2:01:44 PM</t>
  </si>
  <si>
    <t>ID2: 4 %DMSO_plate-1</t>
  </si>
  <si>
    <t>ID3: 15min</t>
  </si>
  <si>
    <t>Test ID: 969</t>
  </si>
  <si>
    <t>Time: 2:03:51 PM</t>
  </si>
  <si>
    <t>ID2: 1 %DMSO_plate-1</t>
  </si>
  <si>
    <t>Test ID: 970</t>
  </si>
  <si>
    <t>Time: 2:06:31 PM</t>
  </si>
  <si>
    <t>ID2: 4 &amp; 1 %DMSO_plate-2</t>
  </si>
  <si>
    <t>Plate Map</t>
  </si>
  <si>
    <t>MDV6199</t>
  </si>
  <si>
    <t>MDV6200</t>
  </si>
  <si>
    <t>MDV7818</t>
  </si>
  <si>
    <t>MDV8495</t>
  </si>
  <si>
    <t>MDV8496</t>
  </si>
  <si>
    <t>MDV8499</t>
  </si>
  <si>
    <t>MDV8503</t>
  </si>
  <si>
    <t>MDV8504</t>
  </si>
  <si>
    <t>MDV8505</t>
  </si>
  <si>
    <t>MDV8506</t>
  </si>
  <si>
    <t>MDV8507</t>
  </si>
  <si>
    <t>MDV8508</t>
  </si>
  <si>
    <t>VC</t>
  </si>
  <si>
    <t>Buffer</t>
  </si>
  <si>
    <t>VC (4%DMSO)</t>
  </si>
  <si>
    <t>VC (1%DMSO)</t>
  </si>
  <si>
    <t>4% DMSO</t>
  </si>
  <si>
    <t>1% DMSO</t>
  </si>
  <si>
    <t>Analysis</t>
  </si>
  <si>
    <t>CPD</t>
  </si>
  <si>
    <t>Conc.(M)</t>
  </si>
  <si>
    <t>n1</t>
  </si>
  <si>
    <t>n2</t>
  </si>
  <si>
    <t>Controls</t>
  </si>
  <si>
    <t>n3</t>
  </si>
  <si>
    <t>n4</t>
  </si>
  <si>
    <t>n5</t>
  </si>
  <si>
    <t>n6</t>
  </si>
  <si>
    <t>n7</t>
  </si>
  <si>
    <t>n8</t>
  </si>
  <si>
    <t>Avg</t>
  </si>
  <si>
    <t>Fold</t>
  </si>
  <si>
    <t>DMSO %</t>
  </si>
  <si>
    <t>0 min</t>
  </si>
  <si>
    <t>15 min</t>
  </si>
  <si>
    <t>Insoluble conc.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</si>
</sst>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0" xfId="0" applyAlignment="1"/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1" fontId="0" fillId="0" borderId="13" xfId="0" applyNumberFormat="1" applyBorder="1" applyAlignment="1">
      <alignment horizontal="center" vertical="center"/>
    </xf>
    <xf numFmtId="11" fontId="0" fillId="0" borderId="14" xfId="0" applyNumberFormat="1" applyBorder="1" applyAlignment="1">
      <alignment horizontal="center" vertical="center"/>
    </xf>
    <xf numFmtId="11" fontId="0" fillId="0" borderId="15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1" fontId="0" fillId="0" borderId="3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11" fontId="0" fillId="0" borderId="7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1" fontId="0" fillId="0" borderId="26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11" fontId="0" fillId="0" borderId="6" xfId="0" applyNumberFormat="1" applyBorder="1" applyAlignment="1">
      <alignment horizontal="center"/>
    </xf>
    <xf numFmtId="11" fontId="0" fillId="0" borderId="29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4" borderId="22" xfId="0" applyNumberFormat="1" applyFill="1" applyBorder="1" applyAlignment="1">
      <alignment horizontal="center"/>
    </xf>
    <xf numFmtId="1" fontId="0" fillId="4" borderId="24" xfId="0" applyNumberFormat="1" applyFill="1" applyBorder="1" applyAlignment="1">
      <alignment horizontal="center"/>
    </xf>
    <xf numFmtId="1" fontId="0" fillId="4" borderId="20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4"/>
  <sheetViews>
    <sheetView topLeftCell="A40" workbookViewId="0">
      <selection activeCell="A12" sqref="A12:M21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12">
        <v>49985</v>
      </c>
      <c r="C14" s="13">
        <v>49985</v>
      </c>
      <c r="D14" s="13">
        <v>49985</v>
      </c>
      <c r="E14" s="13">
        <v>49985</v>
      </c>
      <c r="F14" s="13">
        <v>880</v>
      </c>
      <c r="G14" s="13">
        <v>1090</v>
      </c>
      <c r="H14" s="13">
        <v>49981</v>
      </c>
      <c r="I14" s="13">
        <v>49985</v>
      </c>
      <c r="J14" s="13">
        <v>49944</v>
      </c>
      <c r="K14" s="13">
        <v>49985</v>
      </c>
      <c r="L14" s="13">
        <v>4000</v>
      </c>
      <c r="M14" s="14">
        <v>2813</v>
      </c>
    </row>
    <row r="15" spans="1:13" x14ac:dyDescent="0.25">
      <c r="A15" s="2" t="s">
        <v>12</v>
      </c>
      <c r="B15" s="15">
        <v>35417</v>
      </c>
      <c r="C15" s="16">
        <v>32436</v>
      </c>
      <c r="D15" s="16">
        <v>24892</v>
      </c>
      <c r="E15" s="16">
        <v>25156</v>
      </c>
      <c r="F15" s="16">
        <v>594</v>
      </c>
      <c r="G15" s="16">
        <v>628</v>
      </c>
      <c r="H15" s="16">
        <v>25223</v>
      </c>
      <c r="I15" s="16">
        <v>24056</v>
      </c>
      <c r="J15" s="16">
        <v>19660</v>
      </c>
      <c r="K15" s="16">
        <v>17436</v>
      </c>
      <c r="L15" s="16">
        <v>915</v>
      </c>
      <c r="M15" s="17">
        <v>849</v>
      </c>
    </row>
    <row r="16" spans="1:13" x14ac:dyDescent="0.25">
      <c r="A16" s="2" t="s">
        <v>13</v>
      </c>
      <c r="B16" s="15">
        <v>11391</v>
      </c>
      <c r="C16" s="16">
        <v>9768</v>
      </c>
      <c r="D16" s="16">
        <v>7458</v>
      </c>
      <c r="E16" s="16">
        <v>7376</v>
      </c>
      <c r="F16" s="16">
        <v>862</v>
      </c>
      <c r="G16" s="16">
        <v>822</v>
      </c>
      <c r="H16" s="16">
        <v>6648</v>
      </c>
      <c r="I16" s="16">
        <v>6480</v>
      </c>
      <c r="J16" s="16">
        <v>6033</v>
      </c>
      <c r="K16" s="16">
        <v>5231</v>
      </c>
      <c r="L16" s="16">
        <v>758</v>
      </c>
      <c r="M16" s="17">
        <v>751</v>
      </c>
    </row>
    <row r="17" spans="1:13" x14ac:dyDescent="0.25">
      <c r="A17" s="2" t="s">
        <v>14</v>
      </c>
      <c r="B17" s="15">
        <v>3157</v>
      </c>
      <c r="C17" s="16">
        <v>2679</v>
      </c>
      <c r="D17" s="16">
        <v>2315</v>
      </c>
      <c r="E17" s="16">
        <v>2344</v>
      </c>
      <c r="F17" s="16">
        <v>857</v>
      </c>
      <c r="G17" s="16">
        <v>508</v>
      </c>
      <c r="H17" s="16">
        <v>1605</v>
      </c>
      <c r="I17" s="16">
        <v>1114</v>
      </c>
      <c r="J17" s="16">
        <v>1522</v>
      </c>
      <c r="K17" s="16">
        <v>1355</v>
      </c>
      <c r="L17" s="16">
        <v>649</v>
      </c>
      <c r="M17" s="17">
        <v>619</v>
      </c>
    </row>
    <row r="18" spans="1:13" x14ac:dyDescent="0.25">
      <c r="A18" s="2" t="s">
        <v>15</v>
      </c>
      <c r="B18" s="15">
        <v>702</v>
      </c>
      <c r="C18" s="16">
        <v>985</v>
      </c>
      <c r="D18" s="16">
        <v>49985</v>
      </c>
      <c r="E18" s="16">
        <v>49985</v>
      </c>
      <c r="F18" s="16">
        <v>49985</v>
      </c>
      <c r="G18" s="16">
        <v>49985</v>
      </c>
      <c r="H18" s="16">
        <v>49985</v>
      </c>
      <c r="I18" s="16">
        <v>49985</v>
      </c>
      <c r="J18" s="16">
        <v>474</v>
      </c>
      <c r="K18" s="16">
        <v>728</v>
      </c>
      <c r="L18" s="16">
        <v>561</v>
      </c>
      <c r="M18" s="17">
        <v>328</v>
      </c>
    </row>
    <row r="19" spans="1:13" x14ac:dyDescent="0.25">
      <c r="A19" s="2" t="s">
        <v>16</v>
      </c>
      <c r="B19" s="15">
        <v>887</v>
      </c>
      <c r="C19" s="16">
        <v>885</v>
      </c>
      <c r="D19" s="16">
        <v>20304</v>
      </c>
      <c r="E19" s="16">
        <v>18619</v>
      </c>
      <c r="F19" s="16">
        <v>33249</v>
      </c>
      <c r="G19" s="16">
        <v>22328</v>
      </c>
      <c r="H19" s="16">
        <v>31753</v>
      </c>
      <c r="I19" s="16">
        <v>25714</v>
      </c>
      <c r="J19" s="16">
        <v>703</v>
      </c>
      <c r="K19" s="16">
        <v>655</v>
      </c>
      <c r="L19" s="16">
        <v>596</v>
      </c>
      <c r="M19" s="17">
        <v>515</v>
      </c>
    </row>
    <row r="20" spans="1:13" x14ac:dyDescent="0.25">
      <c r="A20" s="2" t="s">
        <v>17</v>
      </c>
      <c r="B20" s="15">
        <v>471</v>
      </c>
      <c r="C20" s="16">
        <v>418</v>
      </c>
      <c r="D20" s="16">
        <v>4471</v>
      </c>
      <c r="E20" s="16">
        <v>4059</v>
      </c>
      <c r="F20" s="16">
        <v>5805</v>
      </c>
      <c r="G20" s="16">
        <v>5431</v>
      </c>
      <c r="H20" s="16">
        <v>8863</v>
      </c>
      <c r="I20" s="16">
        <v>7811</v>
      </c>
      <c r="J20" s="16">
        <v>518</v>
      </c>
      <c r="K20" s="16">
        <v>450</v>
      </c>
      <c r="L20" s="16">
        <v>422</v>
      </c>
      <c r="M20" s="17">
        <v>422</v>
      </c>
    </row>
    <row r="21" spans="1:13" x14ac:dyDescent="0.25">
      <c r="A21" s="2" t="s">
        <v>18</v>
      </c>
      <c r="B21" s="18">
        <v>342</v>
      </c>
      <c r="C21" s="19">
        <v>490</v>
      </c>
      <c r="D21" s="19">
        <v>715</v>
      </c>
      <c r="E21" s="19">
        <v>949</v>
      </c>
      <c r="F21" s="19">
        <v>1218</v>
      </c>
      <c r="G21" s="19">
        <v>847</v>
      </c>
      <c r="H21" s="19">
        <v>2807</v>
      </c>
      <c r="I21" s="19">
        <v>2143</v>
      </c>
      <c r="J21" s="19">
        <v>532</v>
      </c>
      <c r="K21" s="19">
        <v>355</v>
      </c>
      <c r="L21" s="19">
        <v>405</v>
      </c>
      <c r="M21" s="20">
        <v>329</v>
      </c>
    </row>
    <row r="24" spans="1:13" x14ac:dyDescent="0.25">
      <c r="A24" s="22" t="s">
        <v>0</v>
      </c>
      <c r="B24" s="21"/>
      <c r="C24" s="21"/>
      <c r="D24" s="22" t="s">
        <v>1</v>
      </c>
      <c r="E24" s="21"/>
      <c r="F24" s="21"/>
      <c r="G24" s="21"/>
      <c r="H24" s="21"/>
      <c r="I24" s="21"/>
      <c r="J24" s="21"/>
      <c r="K24" s="22" t="s">
        <v>19</v>
      </c>
      <c r="L24" s="21"/>
      <c r="M24" s="21"/>
    </row>
    <row r="25" spans="1:13" x14ac:dyDescent="0.25">
      <c r="A25" s="22" t="s">
        <v>3</v>
      </c>
      <c r="B25" s="21"/>
      <c r="C25" s="21"/>
      <c r="D25" s="21"/>
      <c r="E25" s="21"/>
      <c r="F25" s="21"/>
      <c r="G25" s="21"/>
      <c r="H25" s="21"/>
      <c r="I25" s="22" t="s">
        <v>4</v>
      </c>
      <c r="J25" s="21"/>
      <c r="K25" s="22" t="s">
        <v>20</v>
      </c>
      <c r="L25" s="21"/>
      <c r="M25" s="21"/>
    </row>
    <row r="26" spans="1:13" x14ac:dyDescent="0.25">
      <c r="A26" s="22" t="s">
        <v>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x14ac:dyDescent="0.25">
      <c r="A27" s="22" t="s">
        <v>21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13" x14ac:dyDescent="0.25">
      <c r="A28" s="22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13" x14ac:dyDescent="0.25">
      <c r="A29" s="22" t="s">
        <v>9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3" spans="1:13" x14ac:dyDescent="0.25">
      <c r="A33" s="21"/>
      <c r="B33" s="21" t="s">
        <v>10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13" x14ac:dyDescent="0.25">
      <c r="A34" s="21"/>
      <c r="B34" s="23">
        <v>1</v>
      </c>
      <c r="C34" s="23">
        <v>2</v>
      </c>
      <c r="D34" s="23">
        <v>3</v>
      </c>
      <c r="E34" s="23">
        <v>4</v>
      </c>
      <c r="F34" s="23">
        <v>5</v>
      </c>
      <c r="G34" s="23">
        <v>6</v>
      </c>
      <c r="H34" s="23">
        <v>7</v>
      </c>
      <c r="I34" s="23">
        <v>8</v>
      </c>
      <c r="J34" s="23">
        <v>9</v>
      </c>
      <c r="K34" s="23">
        <v>10</v>
      </c>
      <c r="L34" s="23">
        <v>11</v>
      </c>
      <c r="M34" s="23">
        <v>12</v>
      </c>
    </row>
    <row r="35" spans="1:13" x14ac:dyDescent="0.25">
      <c r="A35" s="23" t="s">
        <v>11</v>
      </c>
      <c r="B35" s="24">
        <v>16335</v>
      </c>
      <c r="C35" s="25">
        <v>17401</v>
      </c>
      <c r="D35" s="25">
        <v>13773</v>
      </c>
      <c r="E35" s="25">
        <v>14772</v>
      </c>
      <c r="F35" s="25">
        <v>695</v>
      </c>
      <c r="G35" s="25">
        <v>837</v>
      </c>
      <c r="H35" s="25">
        <v>16169</v>
      </c>
      <c r="I35" s="25">
        <v>16149</v>
      </c>
      <c r="J35" s="25">
        <v>9848</v>
      </c>
      <c r="K35" s="25">
        <v>8689</v>
      </c>
      <c r="L35" s="25">
        <v>3321</v>
      </c>
      <c r="M35" s="26">
        <v>839</v>
      </c>
    </row>
    <row r="36" spans="1:13" x14ac:dyDescent="0.25">
      <c r="A36" s="23" t="s">
        <v>12</v>
      </c>
      <c r="B36" s="27">
        <v>5122</v>
      </c>
      <c r="C36" s="28">
        <v>5187</v>
      </c>
      <c r="D36" s="28">
        <v>4454</v>
      </c>
      <c r="E36" s="28">
        <v>4317</v>
      </c>
      <c r="F36" s="28">
        <v>539</v>
      </c>
      <c r="G36" s="28">
        <v>609</v>
      </c>
      <c r="H36" s="28">
        <v>3475</v>
      </c>
      <c r="I36" s="28">
        <v>3936</v>
      </c>
      <c r="J36" s="28">
        <v>2989</v>
      </c>
      <c r="K36" s="28">
        <v>2550</v>
      </c>
      <c r="L36" s="28">
        <v>631</v>
      </c>
      <c r="M36" s="29">
        <v>569</v>
      </c>
    </row>
    <row r="37" spans="1:13" x14ac:dyDescent="0.25">
      <c r="A37" s="23" t="s">
        <v>13</v>
      </c>
      <c r="B37" s="27">
        <v>1500</v>
      </c>
      <c r="C37" s="28">
        <v>1397</v>
      </c>
      <c r="D37" s="28">
        <v>1448</v>
      </c>
      <c r="E37" s="28">
        <v>1526</v>
      </c>
      <c r="F37" s="28">
        <v>757</v>
      </c>
      <c r="G37" s="28">
        <v>667</v>
      </c>
      <c r="H37" s="28">
        <v>1363</v>
      </c>
      <c r="I37" s="28">
        <v>1240</v>
      </c>
      <c r="J37" s="28">
        <v>1143</v>
      </c>
      <c r="K37" s="28">
        <v>1323</v>
      </c>
      <c r="L37" s="28">
        <v>645</v>
      </c>
      <c r="M37" s="29">
        <v>696</v>
      </c>
    </row>
    <row r="38" spans="1:13" x14ac:dyDescent="0.25">
      <c r="A38" s="23" t="s">
        <v>14</v>
      </c>
      <c r="B38" s="27">
        <v>773</v>
      </c>
      <c r="C38" s="28">
        <v>719</v>
      </c>
      <c r="D38" s="28">
        <v>588</v>
      </c>
      <c r="E38" s="28">
        <v>805</v>
      </c>
      <c r="F38" s="28">
        <v>822</v>
      </c>
      <c r="G38" s="28">
        <v>441</v>
      </c>
      <c r="H38" s="28">
        <v>853</v>
      </c>
      <c r="I38" s="28">
        <v>491</v>
      </c>
      <c r="J38" s="28">
        <v>487</v>
      </c>
      <c r="K38" s="28">
        <v>540</v>
      </c>
      <c r="L38" s="28">
        <v>534</v>
      </c>
      <c r="M38" s="29">
        <v>513</v>
      </c>
    </row>
    <row r="39" spans="1:13" x14ac:dyDescent="0.25">
      <c r="A39" s="23" t="s">
        <v>15</v>
      </c>
      <c r="B39" s="27">
        <v>513</v>
      </c>
      <c r="C39" s="28">
        <v>817</v>
      </c>
      <c r="D39" s="28">
        <v>8951</v>
      </c>
      <c r="E39" s="28">
        <v>9814</v>
      </c>
      <c r="F39" s="28">
        <v>11881</v>
      </c>
      <c r="G39" s="28">
        <v>13224</v>
      </c>
      <c r="H39" s="28">
        <v>14671</v>
      </c>
      <c r="I39" s="28">
        <v>14864</v>
      </c>
      <c r="J39" s="28">
        <v>454</v>
      </c>
      <c r="K39" s="28">
        <v>742</v>
      </c>
      <c r="L39" s="28">
        <v>564</v>
      </c>
      <c r="M39" s="29">
        <v>460</v>
      </c>
    </row>
    <row r="40" spans="1:13" x14ac:dyDescent="0.25">
      <c r="A40" s="23" t="s">
        <v>16</v>
      </c>
      <c r="B40" s="27">
        <v>619</v>
      </c>
      <c r="C40" s="28">
        <v>648</v>
      </c>
      <c r="D40" s="28">
        <v>3439</v>
      </c>
      <c r="E40" s="28">
        <v>2568</v>
      </c>
      <c r="F40" s="28">
        <v>2902</v>
      </c>
      <c r="G40" s="28">
        <v>5045</v>
      </c>
      <c r="H40" s="28">
        <v>4934</v>
      </c>
      <c r="I40" s="28">
        <v>4407</v>
      </c>
      <c r="J40" s="28">
        <v>703</v>
      </c>
      <c r="K40" s="28">
        <v>653</v>
      </c>
      <c r="L40" s="28">
        <v>624</v>
      </c>
      <c r="M40" s="29">
        <v>633</v>
      </c>
    </row>
    <row r="41" spans="1:13" x14ac:dyDescent="0.25">
      <c r="A41" s="23" t="s">
        <v>17</v>
      </c>
      <c r="B41" s="27">
        <v>353</v>
      </c>
      <c r="C41" s="28">
        <v>396</v>
      </c>
      <c r="D41" s="28">
        <v>723</v>
      </c>
      <c r="E41" s="28">
        <v>767</v>
      </c>
      <c r="F41" s="28">
        <v>985</v>
      </c>
      <c r="G41" s="28">
        <v>900</v>
      </c>
      <c r="H41" s="28">
        <v>1555</v>
      </c>
      <c r="I41" s="28">
        <v>1443</v>
      </c>
      <c r="J41" s="28">
        <v>501</v>
      </c>
      <c r="K41" s="28">
        <v>476</v>
      </c>
      <c r="L41" s="28">
        <v>460</v>
      </c>
      <c r="M41" s="29">
        <v>390</v>
      </c>
    </row>
    <row r="42" spans="1:13" x14ac:dyDescent="0.25">
      <c r="A42" s="23" t="s">
        <v>18</v>
      </c>
      <c r="B42" s="30">
        <v>316</v>
      </c>
      <c r="C42" s="31">
        <v>438</v>
      </c>
      <c r="D42" s="31">
        <v>622</v>
      </c>
      <c r="E42" s="31">
        <v>775</v>
      </c>
      <c r="F42" s="31">
        <v>787</v>
      </c>
      <c r="G42" s="31">
        <v>788</v>
      </c>
      <c r="H42" s="31">
        <v>903</v>
      </c>
      <c r="I42" s="31">
        <v>693</v>
      </c>
      <c r="J42" s="31">
        <v>522</v>
      </c>
      <c r="K42" s="31">
        <v>351</v>
      </c>
      <c r="L42" s="31">
        <v>449</v>
      </c>
      <c r="M42" s="32">
        <v>349</v>
      </c>
    </row>
    <row r="46" spans="1:13" x14ac:dyDescent="0.25">
      <c r="A46" t="s">
        <v>0</v>
      </c>
      <c r="D46" t="s">
        <v>1</v>
      </c>
      <c r="K46" t="s">
        <v>22</v>
      </c>
    </row>
    <row r="47" spans="1:13" x14ac:dyDescent="0.25">
      <c r="A47" t="s">
        <v>3</v>
      </c>
      <c r="I47" t="s">
        <v>4</v>
      </c>
      <c r="K47" t="s">
        <v>23</v>
      </c>
    </row>
    <row r="48" spans="1:13" x14ac:dyDescent="0.25">
      <c r="A48" t="s">
        <v>6</v>
      </c>
    </row>
    <row r="49" spans="1:13" x14ac:dyDescent="0.25">
      <c r="A49" t="s">
        <v>24</v>
      </c>
    </row>
    <row r="50" spans="1:13" x14ac:dyDescent="0.25">
      <c r="A50" t="s">
        <v>8</v>
      </c>
    </row>
    <row r="51" spans="1:13" x14ac:dyDescent="0.25">
      <c r="A51" t="s">
        <v>9</v>
      </c>
    </row>
    <row r="55" spans="1:13" x14ac:dyDescent="0.25">
      <c r="B55" t="s">
        <v>10</v>
      </c>
    </row>
    <row r="56" spans="1:13" x14ac:dyDescent="0.25">
      <c r="B56">
        <v>1</v>
      </c>
      <c r="C56">
        <v>2</v>
      </c>
      <c r="D56">
        <v>3</v>
      </c>
      <c r="E56">
        <v>4</v>
      </c>
      <c r="F56">
        <v>5</v>
      </c>
      <c r="G56">
        <v>6</v>
      </c>
      <c r="H56">
        <v>7</v>
      </c>
      <c r="I56">
        <v>8</v>
      </c>
      <c r="J56">
        <v>9</v>
      </c>
      <c r="K56">
        <v>10</v>
      </c>
      <c r="L56">
        <v>11</v>
      </c>
      <c r="M56">
        <v>12</v>
      </c>
    </row>
    <row r="57" spans="1:13" x14ac:dyDescent="0.25">
      <c r="A57" t="s">
        <v>11</v>
      </c>
      <c r="B57" s="5">
        <v>1020</v>
      </c>
      <c r="C57" s="6">
        <v>1449</v>
      </c>
      <c r="D57" s="6">
        <v>967</v>
      </c>
      <c r="E57" s="6">
        <v>954</v>
      </c>
      <c r="F57" s="6"/>
      <c r="G57" s="6">
        <v>913</v>
      </c>
      <c r="H57" s="6">
        <v>741</v>
      </c>
      <c r="I57" s="6">
        <v>692</v>
      </c>
      <c r="J57" s="6">
        <v>624</v>
      </c>
      <c r="K57" s="6"/>
      <c r="L57" s="6"/>
      <c r="M57" s="7"/>
    </row>
    <row r="58" spans="1:13" x14ac:dyDescent="0.25">
      <c r="A58" t="s">
        <v>12</v>
      </c>
      <c r="B58" s="3">
        <v>595</v>
      </c>
      <c r="C58" s="4">
        <v>661</v>
      </c>
      <c r="D58" s="4">
        <v>706</v>
      </c>
      <c r="E58" s="4">
        <v>767</v>
      </c>
      <c r="F58" s="4"/>
      <c r="G58" s="4">
        <v>526</v>
      </c>
      <c r="H58" s="4">
        <v>508</v>
      </c>
      <c r="I58" s="4">
        <v>593</v>
      </c>
      <c r="J58" s="4">
        <v>598</v>
      </c>
      <c r="K58" s="4"/>
      <c r="L58" s="4"/>
      <c r="M58" s="8"/>
    </row>
    <row r="59" spans="1:13" x14ac:dyDescent="0.25">
      <c r="A59" t="s">
        <v>13</v>
      </c>
      <c r="B59" s="3">
        <v>527</v>
      </c>
      <c r="C59" s="4">
        <v>578</v>
      </c>
      <c r="D59" s="4">
        <v>813</v>
      </c>
      <c r="E59" s="4">
        <v>829</v>
      </c>
      <c r="F59" s="4"/>
      <c r="G59" s="4">
        <v>733</v>
      </c>
      <c r="H59" s="4">
        <v>771</v>
      </c>
      <c r="I59" s="4">
        <v>740</v>
      </c>
      <c r="J59" s="4">
        <v>734</v>
      </c>
      <c r="K59" s="4"/>
      <c r="L59" s="4"/>
      <c r="M59" s="8"/>
    </row>
    <row r="60" spans="1:13" x14ac:dyDescent="0.25">
      <c r="A60" t="s">
        <v>14</v>
      </c>
      <c r="B60" s="3">
        <v>326</v>
      </c>
      <c r="C60" s="4">
        <v>454</v>
      </c>
      <c r="D60" s="4">
        <v>702</v>
      </c>
      <c r="E60" s="4">
        <v>475</v>
      </c>
      <c r="F60" s="4"/>
      <c r="G60" s="4">
        <v>498</v>
      </c>
      <c r="H60" s="4">
        <v>838</v>
      </c>
      <c r="I60" s="4">
        <v>433</v>
      </c>
      <c r="J60" s="4">
        <v>439</v>
      </c>
      <c r="K60" s="4"/>
      <c r="L60" s="4"/>
      <c r="M60" s="8"/>
    </row>
    <row r="61" spans="1:13" x14ac:dyDescent="0.25">
      <c r="A61" t="s">
        <v>15</v>
      </c>
      <c r="B61" s="3">
        <v>360</v>
      </c>
      <c r="C61" s="4">
        <v>667</v>
      </c>
      <c r="D61" s="4">
        <v>369</v>
      </c>
      <c r="E61" s="4">
        <v>418</v>
      </c>
      <c r="F61" s="4"/>
      <c r="G61" s="4">
        <v>406</v>
      </c>
      <c r="H61" s="4">
        <v>407</v>
      </c>
      <c r="I61" s="4">
        <v>705</v>
      </c>
      <c r="J61" s="4">
        <v>549</v>
      </c>
      <c r="K61" s="4"/>
      <c r="L61" s="4"/>
      <c r="M61" s="8"/>
    </row>
    <row r="62" spans="1:13" x14ac:dyDescent="0.25">
      <c r="A62" t="s">
        <v>16</v>
      </c>
      <c r="B62" s="3">
        <v>500</v>
      </c>
      <c r="C62" s="4">
        <v>585</v>
      </c>
      <c r="D62" s="4">
        <v>720</v>
      </c>
      <c r="E62" s="4">
        <v>780</v>
      </c>
      <c r="F62" s="4"/>
      <c r="G62" s="4">
        <v>814</v>
      </c>
      <c r="H62" s="4">
        <v>784</v>
      </c>
      <c r="I62" s="4">
        <v>773</v>
      </c>
      <c r="J62" s="4">
        <v>694</v>
      </c>
      <c r="K62" s="4"/>
      <c r="L62" s="4"/>
      <c r="M62" s="8"/>
    </row>
    <row r="63" spans="1:13" x14ac:dyDescent="0.25">
      <c r="A63" t="s">
        <v>17</v>
      </c>
      <c r="B63" s="3">
        <v>322</v>
      </c>
      <c r="C63" s="4">
        <v>432</v>
      </c>
      <c r="D63" s="4">
        <v>449</v>
      </c>
      <c r="E63" s="4">
        <v>482</v>
      </c>
      <c r="F63" s="4"/>
      <c r="G63" s="4">
        <v>485</v>
      </c>
      <c r="H63" s="4">
        <v>515</v>
      </c>
      <c r="I63" s="4">
        <v>436</v>
      </c>
      <c r="J63" s="4">
        <v>486</v>
      </c>
      <c r="K63" s="4"/>
      <c r="L63" s="4"/>
      <c r="M63" s="8"/>
    </row>
    <row r="64" spans="1:13" x14ac:dyDescent="0.25">
      <c r="A64" t="s">
        <v>18</v>
      </c>
      <c r="B64" s="9">
        <v>321</v>
      </c>
      <c r="C64" s="10">
        <v>413</v>
      </c>
      <c r="D64" s="10">
        <v>508</v>
      </c>
      <c r="E64" s="10">
        <v>617</v>
      </c>
      <c r="F64" s="10"/>
      <c r="G64" s="10">
        <v>590</v>
      </c>
      <c r="H64" s="10">
        <v>458</v>
      </c>
      <c r="I64" s="10">
        <v>383</v>
      </c>
      <c r="J64" s="10">
        <v>520</v>
      </c>
      <c r="K64" s="10"/>
      <c r="L64" s="10"/>
      <c r="M64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39" workbookViewId="0">
      <selection activeCell="O49" sqref="O49"/>
    </sheetView>
  </sheetViews>
  <sheetFormatPr defaultRowHeight="15" x14ac:dyDescent="0.25"/>
  <sheetData>
    <row r="1" spans="1:13" x14ac:dyDescent="0.25">
      <c r="A1" s="34" t="s">
        <v>0</v>
      </c>
      <c r="B1" s="33"/>
      <c r="C1" s="33"/>
      <c r="D1" s="34" t="s">
        <v>1</v>
      </c>
      <c r="E1" s="33"/>
      <c r="F1" s="33"/>
      <c r="G1" s="33"/>
      <c r="H1" s="33"/>
      <c r="I1" s="33"/>
      <c r="J1" s="33"/>
      <c r="K1" s="34" t="s">
        <v>25</v>
      </c>
      <c r="L1" s="33"/>
      <c r="M1" s="33"/>
    </row>
    <row r="2" spans="1:13" x14ac:dyDescent="0.25">
      <c r="A2" s="34" t="s">
        <v>3</v>
      </c>
      <c r="B2" s="33"/>
      <c r="C2" s="33"/>
      <c r="D2" s="33"/>
      <c r="E2" s="33"/>
      <c r="F2" s="33"/>
      <c r="G2" s="33"/>
      <c r="H2" s="33"/>
      <c r="I2" s="34" t="s">
        <v>4</v>
      </c>
      <c r="J2" s="33"/>
      <c r="K2" s="34" t="s">
        <v>26</v>
      </c>
      <c r="L2" s="33"/>
      <c r="M2" s="33"/>
    </row>
    <row r="3" spans="1:13" x14ac:dyDescent="0.25">
      <c r="A3" s="34" t="s">
        <v>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34" t="s">
        <v>27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5">
      <c r="A5" s="34" t="s">
        <v>28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25">
      <c r="A6" s="34" t="s">
        <v>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5">
      <c r="A10" s="33"/>
      <c r="B10" s="33" t="s">
        <v>10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x14ac:dyDescent="0.25">
      <c r="A11" s="33"/>
      <c r="B11" s="35">
        <v>1</v>
      </c>
      <c r="C11" s="35">
        <v>2</v>
      </c>
      <c r="D11" s="35">
        <v>3</v>
      </c>
      <c r="E11" s="35">
        <v>4</v>
      </c>
      <c r="F11" s="35">
        <v>5</v>
      </c>
      <c r="G11" s="35">
        <v>6</v>
      </c>
      <c r="H11" s="35">
        <v>7</v>
      </c>
      <c r="I11" s="35">
        <v>8</v>
      </c>
      <c r="J11" s="35">
        <v>9</v>
      </c>
      <c r="K11" s="35">
        <v>10</v>
      </c>
      <c r="L11" s="35">
        <v>11</v>
      </c>
      <c r="M11" s="35">
        <v>12</v>
      </c>
    </row>
    <row r="12" spans="1:13" x14ac:dyDescent="0.25">
      <c r="A12" s="35" t="s">
        <v>11</v>
      </c>
      <c r="B12" s="36">
        <v>49985</v>
      </c>
      <c r="C12" s="37">
        <v>49985</v>
      </c>
      <c r="D12" s="37">
        <v>49985</v>
      </c>
      <c r="E12" s="37">
        <v>49985</v>
      </c>
      <c r="F12" s="37">
        <v>1040</v>
      </c>
      <c r="G12" s="37">
        <v>1251</v>
      </c>
      <c r="H12" s="37">
        <v>49985</v>
      </c>
      <c r="I12" s="37">
        <v>49985</v>
      </c>
      <c r="J12" s="37">
        <v>49985</v>
      </c>
      <c r="K12" s="37">
        <v>49981</v>
      </c>
      <c r="L12" s="37">
        <v>5304</v>
      </c>
      <c r="M12" s="38">
        <v>4066</v>
      </c>
    </row>
    <row r="13" spans="1:13" x14ac:dyDescent="0.25">
      <c r="A13" s="35" t="s">
        <v>12</v>
      </c>
      <c r="B13" s="39">
        <v>49985</v>
      </c>
      <c r="C13" s="40">
        <v>49177</v>
      </c>
      <c r="D13" s="40">
        <v>37741</v>
      </c>
      <c r="E13" s="40">
        <v>37749</v>
      </c>
      <c r="F13" s="40">
        <v>668</v>
      </c>
      <c r="G13" s="40">
        <v>665</v>
      </c>
      <c r="H13" s="40">
        <v>34780</v>
      </c>
      <c r="I13" s="40">
        <v>36690</v>
      </c>
      <c r="J13" s="40">
        <v>33193</v>
      </c>
      <c r="K13" s="40">
        <v>29906</v>
      </c>
      <c r="L13" s="40">
        <v>1082</v>
      </c>
      <c r="M13" s="41">
        <v>1001</v>
      </c>
    </row>
    <row r="14" spans="1:13" x14ac:dyDescent="0.25">
      <c r="A14" s="35" t="s">
        <v>13</v>
      </c>
      <c r="B14" s="39">
        <v>19280</v>
      </c>
      <c r="C14" s="40">
        <v>18465</v>
      </c>
      <c r="D14" s="40">
        <v>13508</v>
      </c>
      <c r="E14" s="40">
        <v>12928</v>
      </c>
      <c r="F14" s="40">
        <v>947</v>
      </c>
      <c r="G14" s="40">
        <v>834</v>
      </c>
      <c r="H14" s="40">
        <v>15386</v>
      </c>
      <c r="I14" s="40">
        <v>15078</v>
      </c>
      <c r="J14" s="40">
        <v>12667</v>
      </c>
      <c r="K14" s="40">
        <v>11193</v>
      </c>
      <c r="L14" s="40">
        <v>822</v>
      </c>
      <c r="M14" s="41">
        <v>813</v>
      </c>
    </row>
    <row r="15" spans="1:13" x14ac:dyDescent="0.25">
      <c r="A15" s="35" t="s">
        <v>14</v>
      </c>
      <c r="B15" s="39">
        <v>7162</v>
      </c>
      <c r="C15" s="40">
        <v>6875</v>
      </c>
      <c r="D15" s="40">
        <v>4788</v>
      </c>
      <c r="E15" s="40">
        <v>5772</v>
      </c>
      <c r="F15" s="40">
        <v>890</v>
      </c>
      <c r="G15" s="40">
        <v>621</v>
      </c>
      <c r="H15" s="40">
        <v>4035</v>
      </c>
      <c r="I15" s="40">
        <v>3456</v>
      </c>
      <c r="J15" s="40">
        <v>3972</v>
      </c>
      <c r="K15" s="40">
        <v>3822</v>
      </c>
      <c r="L15" s="40">
        <v>701</v>
      </c>
      <c r="M15" s="41">
        <v>642</v>
      </c>
    </row>
    <row r="16" spans="1:13" x14ac:dyDescent="0.25">
      <c r="A16" s="35" t="s">
        <v>15</v>
      </c>
      <c r="B16" s="39">
        <v>877</v>
      </c>
      <c r="C16" s="40">
        <v>1155</v>
      </c>
      <c r="D16" s="40">
        <v>49985</v>
      </c>
      <c r="E16" s="40">
        <v>49989</v>
      </c>
      <c r="F16" s="40">
        <v>49985</v>
      </c>
      <c r="G16" s="40">
        <v>49985</v>
      </c>
      <c r="H16" s="40">
        <v>49985</v>
      </c>
      <c r="I16" s="40">
        <v>49985</v>
      </c>
      <c r="J16" s="40">
        <v>476</v>
      </c>
      <c r="K16" s="40">
        <v>728</v>
      </c>
      <c r="L16" s="40">
        <v>561</v>
      </c>
      <c r="M16" s="41">
        <v>325</v>
      </c>
    </row>
    <row r="17" spans="1:13" x14ac:dyDescent="0.25">
      <c r="A17" s="35" t="s">
        <v>16</v>
      </c>
      <c r="B17" s="39">
        <v>1038</v>
      </c>
      <c r="C17" s="40">
        <v>1056</v>
      </c>
      <c r="D17" s="40">
        <v>29063</v>
      </c>
      <c r="E17" s="40">
        <v>28795</v>
      </c>
      <c r="F17" s="40">
        <v>48069</v>
      </c>
      <c r="G17" s="40">
        <v>38315</v>
      </c>
      <c r="H17" s="40">
        <v>42124</v>
      </c>
      <c r="I17" s="40">
        <v>38590</v>
      </c>
      <c r="J17" s="40">
        <v>713</v>
      </c>
      <c r="K17" s="40">
        <v>642</v>
      </c>
      <c r="L17" s="40">
        <v>608</v>
      </c>
      <c r="M17" s="41">
        <v>497</v>
      </c>
    </row>
    <row r="18" spans="1:13" x14ac:dyDescent="0.25">
      <c r="A18" s="35" t="s">
        <v>17</v>
      </c>
      <c r="B18" s="39">
        <v>565</v>
      </c>
      <c r="C18" s="40">
        <v>603</v>
      </c>
      <c r="D18" s="40">
        <v>8286</v>
      </c>
      <c r="E18" s="40">
        <v>7733</v>
      </c>
      <c r="F18" s="40">
        <v>11128</v>
      </c>
      <c r="G18" s="40">
        <v>11388</v>
      </c>
      <c r="H18" s="40">
        <v>16749</v>
      </c>
      <c r="I18" s="40">
        <v>14753</v>
      </c>
      <c r="J18" s="40">
        <v>491</v>
      </c>
      <c r="K18" s="40">
        <v>446</v>
      </c>
      <c r="L18" s="40">
        <v>454</v>
      </c>
      <c r="M18" s="41">
        <v>369</v>
      </c>
    </row>
    <row r="19" spans="1:13" x14ac:dyDescent="0.25">
      <c r="A19" s="35" t="s">
        <v>18</v>
      </c>
      <c r="B19" s="42">
        <v>372</v>
      </c>
      <c r="C19" s="43">
        <v>488</v>
      </c>
      <c r="D19" s="43">
        <v>936</v>
      </c>
      <c r="E19" s="43">
        <v>2004</v>
      </c>
      <c r="F19" s="43">
        <v>1107</v>
      </c>
      <c r="G19" s="43">
        <v>1009</v>
      </c>
      <c r="H19" s="43">
        <v>7145</v>
      </c>
      <c r="I19" s="43">
        <v>5950</v>
      </c>
      <c r="J19" s="43">
        <v>503</v>
      </c>
      <c r="K19" s="43">
        <v>353</v>
      </c>
      <c r="L19" s="43">
        <v>389</v>
      </c>
      <c r="M19" s="44">
        <v>346</v>
      </c>
    </row>
    <row r="23" spans="1:13" x14ac:dyDescent="0.25">
      <c r="A23" s="46" t="s">
        <v>0</v>
      </c>
      <c r="B23" s="45"/>
      <c r="C23" s="45"/>
      <c r="D23" s="46" t="s">
        <v>1</v>
      </c>
      <c r="E23" s="45"/>
      <c r="F23" s="45"/>
      <c r="G23" s="45"/>
      <c r="H23" s="45"/>
      <c r="I23" s="45"/>
      <c r="J23" s="45"/>
      <c r="K23" s="46" t="s">
        <v>29</v>
      </c>
      <c r="L23" s="45"/>
      <c r="M23" s="45"/>
    </row>
    <row r="24" spans="1:13" x14ac:dyDescent="0.25">
      <c r="A24" s="46" t="s">
        <v>3</v>
      </c>
      <c r="B24" s="45"/>
      <c r="C24" s="45"/>
      <c r="D24" s="45"/>
      <c r="E24" s="45"/>
      <c r="F24" s="45"/>
      <c r="G24" s="45"/>
      <c r="H24" s="45"/>
      <c r="I24" s="46" t="s">
        <v>4</v>
      </c>
      <c r="J24" s="45"/>
      <c r="K24" s="46" t="s">
        <v>30</v>
      </c>
      <c r="L24" s="45"/>
      <c r="M24" s="45"/>
    </row>
    <row r="25" spans="1:13" x14ac:dyDescent="0.25">
      <c r="A25" s="46" t="s">
        <v>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x14ac:dyDescent="0.25">
      <c r="A26" s="46" t="s">
        <v>31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x14ac:dyDescent="0.25">
      <c r="A27" s="46" t="s">
        <v>28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46" t="s">
        <v>9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32" spans="1:13" x14ac:dyDescent="0.25">
      <c r="A32" s="45"/>
      <c r="B32" s="45" t="s">
        <v>10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x14ac:dyDescent="0.25">
      <c r="A33" s="45"/>
      <c r="B33" s="47">
        <v>1</v>
      </c>
      <c r="C33" s="47">
        <v>2</v>
      </c>
      <c r="D33" s="47">
        <v>3</v>
      </c>
      <c r="E33" s="47">
        <v>4</v>
      </c>
      <c r="F33" s="47">
        <v>5</v>
      </c>
      <c r="G33" s="47">
        <v>6</v>
      </c>
      <c r="H33" s="47">
        <v>7</v>
      </c>
      <c r="I33" s="47">
        <v>8</v>
      </c>
      <c r="J33" s="47">
        <v>9</v>
      </c>
      <c r="K33" s="47">
        <v>10</v>
      </c>
      <c r="L33" s="47">
        <v>11</v>
      </c>
      <c r="M33" s="47">
        <v>12</v>
      </c>
    </row>
    <row r="34" spans="1:13" x14ac:dyDescent="0.25">
      <c r="A34" s="47" t="s">
        <v>11</v>
      </c>
      <c r="B34" s="48">
        <v>31018</v>
      </c>
      <c r="C34" s="49">
        <v>34705</v>
      </c>
      <c r="D34" s="49">
        <v>24020</v>
      </c>
      <c r="E34" s="49">
        <v>27138</v>
      </c>
      <c r="F34" s="49">
        <v>744</v>
      </c>
      <c r="G34" s="49">
        <v>890</v>
      </c>
      <c r="H34" s="49">
        <v>31364</v>
      </c>
      <c r="I34" s="49">
        <v>31906</v>
      </c>
      <c r="J34" s="49">
        <v>22795</v>
      </c>
      <c r="K34" s="49">
        <v>19199</v>
      </c>
      <c r="L34" s="49">
        <v>2726</v>
      </c>
      <c r="M34" s="50">
        <v>948</v>
      </c>
    </row>
    <row r="35" spans="1:13" x14ac:dyDescent="0.25">
      <c r="A35" s="47" t="s">
        <v>12</v>
      </c>
      <c r="B35" s="51">
        <v>11018</v>
      </c>
      <c r="C35" s="52">
        <v>10815</v>
      </c>
      <c r="D35" s="52">
        <v>8388</v>
      </c>
      <c r="E35" s="52">
        <v>8292</v>
      </c>
      <c r="F35" s="52">
        <v>590</v>
      </c>
      <c r="G35" s="52">
        <v>654</v>
      </c>
      <c r="H35" s="52">
        <v>10648</v>
      </c>
      <c r="I35" s="52">
        <v>11951</v>
      </c>
      <c r="J35" s="52">
        <v>8022</v>
      </c>
      <c r="K35" s="52">
        <v>6416</v>
      </c>
      <c r="L35" s="52">
        <v>668</v>
      </c>
      <c r="M35" s="53">
        <v>635</v>
      </c>
    </row>
    <row r="36" spans="1:13" x14ac:dyDescent="0.25">
      <c r="A36" s="47" t="s">
        <v>13</v>
      </c>
      <c r="B36" s="51">
        <v>3452</v>
      </c>
      <c r="C36" s="52">
        <v>3979</v>
      </c>
      <c r="D36" s="52">
        <v>2807</v>
      </c>
      <c r="E36" s="52">
        <v>3018</v>
      </c>
      <c r="F36" s="52">
        <v>793</v>
      </c>
      <c r="G36" s="52">
        <v>684</v>
      </c>
      <c r="H36" s="52">
        <v>3172</v>
      </c>
      <c r="I36" s="52">
        <v>2920</v>
      </c>
      <c r="J36" s="52">
        <v>2730</v>
      </c>
      <c r="K36" s="52">
        <v>2654</v>
      </c>
      <c r="L36" s="52">
        <v>687</v>
      </c>
      <c r="M36" s="53">
        <v>717</v>
      </c>
    </row>
    <row r="37" spans="1:13" x14ac:dyDescent="0.25">
      <c r="A37" s="47" t="s">
        <v>14</v>
      </c>
      <c r="B37" s="51">
        <v>908</v>
      </c>
      <c r="C37" s="52">
        <v>942</v>
      </c>
      <c r="D37" s="52">
        <v>771</v>
      </c>
      <c r="E37" s="52">
        <v>1575</v>
      </c>
      <c r="F37" s="52">
        <v>835</v>
      </c>
      <c r="G37" s="52">
        <v>468</v>
      </c>
      <c r="H37" s="52">
        <v>1233</v>
      </c>
      <c r="I37" s="52">
        <v>827</v>
      </c>
      <c r="J37" s="52">
        <v>917</v>
      </c>
      <c r="K37" s="52">
        <v>920</v>
      </c>
      <c r="L37" s="52">
        <v>578</v>
      </c>
      <c r="M37" s="53">
        <v>536</v>
      </c>
    </row>
    <row r="38" spans="1:13" x14ac:dyDescent="0.25">
      <c r="A38" s="47" t="s">
        <v>15</v>
      </c>
      <c r="B38" s="51">
        <v>701</v>
      </c>
      <c r="C38" s="52">
        <v>952</v>
      </c>
      <c r="D38" s="52">
        <v>14177</v>
      </c>
      <c r="E38" s="52">
        <v>16072</v>
      </c>
      <c r="F38" s="52">
        <v>21302</v>
      </c>
      <c r="G38" s="52">
        <v>26301</v>
      </c>
      <c r="H38" s="52">
        <v>27516</v>
      </c>
      <c r="I38" s="52">
        <v>26628</v>
      </c>
      <c r="J38" s="52">
        <v>462</v>
      </c>
      <c r="K38" s="52">
        <v>746</v>
      </c>
      <c r="L38" s="52">
        <v>563</v>
      </c>
      <c r="M38" s="53">
        <v>392</v>
      </c>
    </row>
    <row r="39" spans="1:13" x14ac:dyDescent="0.25">
      <c r="A39" s="47" t="s">
        <v>16</v>
      </c>
      <c r="B39" s="51">
        <v>698</v>
      </c>
      <c r="C39" s="52">
        <v>789</v>
      </c>
      <c r="D39" s="52">
        <v>4385</v>
      </c>
      <c r="E39" s="52">
        <v>3915</v>
      </c>
      <c r="F39" s="52">
        <v>5376</v>
      </c>
      <c r="G39" s="52">
        <v>7061</v>
      </c>
      <c r="H39" s="52">
        <v>9315</v>
      </c>
      <c r="I39" s="52">
        <v>7891</v>
      </c>
      <c r="J39" s="52">
        <v>693</v>
      </c>
      <c r="K39" s="52">
        <v>699</v>
      </c>
      <c r="L39" s="52">
        <v>628</v>
      </c>
      <c r="M39" s="53">
        <v>617</v>
      </c>
    </row>
    <row r="40" spans="1:13" x14ac:dyDescent="0.25">
      <c r="A40" s="47" t="s">
        <v>17</v>
      </c>
      <c r="B40" s="51">
        <v>387</v>
      </c>
      <c r="C40" s="52">
        <v>435</v>
      </c>
      <c r="D40" s="52">
        <v>840</v>
      </c>
      <c r="E40" s="52">
        <v>886</v>
      </c>
      <c r="F40" s="52">
        <v>1227</v>
      </c>
      <c r="G40" s="52">
        <v>1063</v>
      </c>
      <c r="H40" s="52">
        <v>2467</v>
      </c>
      <c r="I40" s="52">
        <v>2517</v>
      </c>
      <c r="J40" s="52">
        <v>493</v>
      </c>
      <c r="K40" s="52">
        <v>465</v>
      </c>
      <c r="L40" s="52">
        <v>472</v>
      </c>
      <c r="M40" s="53">
        <v>378</v>
      </c>
    </row>
    <row r="41" spans="1:13" x14ac:dyDescent="0.25">
      <c r="A41" s="47" t="s">
        <v>18</v>
      </c>
      <c r="B41" s="54">
        <v>349</v>
      </c>
      <c r="C41" s="55">
        <v>483</v>
      </c>
      <c r="D41" s="55">
        <v>679</v>
      </c>
      <c r="E41" s="55">
        <v>870</v>
      </c>
      <c r="F41" s="55">
        <v>820</v>
      </c>
      <c r="G41" s="55">
        <v>842</v>
      </c>
      <c r="H41" s="55">
        <v>1143</v>
      </c>
      <c r="I41" s="55">
        <v>1570</v>
      </c>
      <c r="J41" s="55">
        <v>524</v>
      </c>
      <c r="K41" s="55">
        <v>335</v>
      </c>
      <c r="L41" s="55">
        <v>454</v>
      </c>
      <c r="M41" s="56">
        <v>333</v>
      </c>
    </row>
    <row r="45" spans="1:13" x14ac:dyDescent="0.25">
      <c r="A45" s="58" t="s">
        <v>0</v>
      </c>
      <c r="B45" s="57"/>
      <c r="C45" s="57"/>
      <c r="D45" s="58" t="s">
        <v>1</v>
      </c>
      <c r="E45" s="57"/>
      <c r="F45" s="57"/>
      <c r="G45" s="57"/>
      <c r="H45" s="57"/>
      <c r="I45" s="57"/>
      <c r="J45" s="57"/>
      <c r="K45" s="58" t="s">
        <v>32</v>
      </c>
      <c r="L45" s="57"/>
      <c r="M45" s="57"/>
    </row>
    <row r="46" spans="1:13" x14ac:dyDescent="0.25">
      <c r="A46" s="58" t="s">
        <v>3</v>
      </c>
      <c r="B46" s="57"/>
      <c r="C46" s="57"/>
      <c r="D46" s="57"/>
      <c r="E46" s="57"/>
      <c r="F46" s="57"/>
      <c r="G46" s="57"/>
      <c r="H46" s="57"/>
      <c r="I46" s="58" t="s">
        <v>4</v>
      </c>
      <c r="J46" s="57"/>
      <c r="K46" s="58" t="s">
        <v>33</v>
      </c>
      <c r="L46" s="57"/>
      <c r="M46" s="57"/>
    </row>
    <row r="47" spans="1:13" x14ac:dyDescent="0.25">
      <c r="A47" s="58" t="s">
        <v>6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13" x14ac:dyDescent="0.25">
      <c r="A48" s="58" t="s">
        <v>34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</row>
    <row r="49" spans="1:13" x14ac:dyDescent="0.25">
      <c r="A49" s="58" t="s">
        <v>28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</row>
    <row r="50" spans="1:13" x14ac:dyDescent="0.25">
      <c r="A50" s="58" t="s">
        <v>9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</row>
    <row r="54" spans="1:13" x14ac:dyDescent="0.25">
      <c r="A54" s="57"/>
      <c r="B54" s="57" t="s">
        <v>10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</row>
    <row r="55" spans="1:13" x14ac:dyDescent="0.25">
      <c r="A55" s="57"/>
      <c r="B55" s="59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9">
        <v>7</v>
      </c>
      <c r="I55" s="59">
        <v>8</v>
      </c>
      <c r="J55" s="59">
        <v>9</v>
      </c>
      <c r="K55" s="59">
        <v>10</v>
      </c>
      <c r="L55" s="59">
        <v>11</v>
      </c>
      <c r="M55" s="59">
        <v>12</v>
      </c>
    </row>
    <row r="56" spans="1:13" x14ac:dyDescent="0.25">
      <c r="A56" s="59" t="s">
        <v>11</v>
      </c>
      <c r="B56" s="60">
        <v>1196</v>
      </c>
      <c r="C56" s="61">
        <v>1526</v>
      </c>
      <c r="D56" s="61">
        <v>1495</v>
      </c>
      <c r="E56" s="61">
        <v>1481</v>
      </c>
      <c r="F56" s="61"/>
      <c r="G56" s="61">
        <v>1016</v>
      </c>
      <c r="H56" s="61">
        <v>797</v>
      </c>
      <c r="I56" s="61">
        <v>731</v>
      </c>
      <c r="J56" s="61">
        <v>658</v>
      </c>
      <c r="K56" s="61"/>
      <c r="L56" s="61"/>
      <c r="M56" s="62"/>
    </row>
    <row r="57" spans="1:13" x14ac:dyDescent="0.25">
      <c r="A57" s="59" t="s">
        <v>12</v>
      </c>
      <c r="B57" s="63">
        <v>732</v>
      </c>
      <c r="C57" s="64">
        <v>729</v>
      </c>
      <c r="D57" s="64">
        <v>721</v>
      </c>
      <c r="E57" s="64">
        <v>806</v>
      </c>
      <c r="F57" s="64"/>
      <c r="G57" s="64">
        <v>577</v>
      </c>
      <c r="H57" s="64">
        <v>564</v>
      </c>
      <c r="I57" s="64">
        <v>694</v>
      </c>
      <c r="J57" s="64">
        <v>675</v>
      </c>
      <c r="K57" s="64"/>
      <c r="L57" s="64"/>
      <c r="M57" s="65"/>
    </row>
    <row r="58" spans="1:13" x14ac:dyDescent="0.25">
      <c r="A58" s="59" t="s">
        <v>13</v>
      </c>
      <c r="B58" s="63">
        <v>615</v>
      </c>
      <c r="C58" s="64">
        <v>632</v>
      </c>
      <c r="D58" s="64">
        <v>884</v>
      </c>
      <c r="E58" s="64">
        <v>931</v>
      </c>
      <c r="F58" s="64"/>
      <c r="G58" s="64">
        <v>717</v>
      </c>
      <c r="H58" s="64">
        <v>801</v>
      </c>
      <c r="I58" s="64">
        <v>785</v>
      </c>
      <c r="J58" s="64">
        <v>756</v>
      </c>
      <c r="K58" s="64"/>
      <c r="L58" s="64"/>
      <c r="M58" s="65"/>
    </row>
    <row r="59" spans="1:13" x14ac:dyDescent="0.25">
      <c r="A59" s="59" t="s">
        <v>14</v>
      </c>
      <c r="B59" s="63">
        <v>337</v>
      </c>
      <c r="C59" s="64">
        <v>471</v>
      </c>
      <c r="D59" s="64">
        <v>837</v>
      </c>
      <c r="E59" s="64">
        <v>533</v>
      </c>
      <c r="F59" s="64"/>
      <c r="G59" s="64">
        <v>527</v>
      </c>
      <c r="H59" s="64">
        <v>808</v>
      </c>
      <c r="I59" s="64">
        <v>460</v>
      </c>
      <c r="J59" s="64">
        <v>418</v>
      </c>
      <c r="K59" s="64"/>
      <c r="L59" s="64"/>
      <c r="M59" s="65"/>
    </row>
    <row r="60" spans="1:13" x14ac:dyDescent="0.25">
      <c r="A60" s="59" t="s">
        <v>15</v>
      </c>
      <c r="B60" s="63">
        <v>369</v>
      </c>
      <c r="C60" s="64">
        <v>687</v>
      </c>
      <c r="D60" s="64">
        <v>371</v>
      </c>
      <c r="E60" s="64">
        <v>415</v>
      </c>
      <c r="F60" s="64"/>
      <c r="G60" s="64">
        <v>451</v>
      </c>
      <c r="H60" s="64">
        <v>406</v>
      </c>
      <c r="I60" s="64">
        <v>663</v>
      </c>
      <c r="J60" s="64">
        <v>534</v>
      </c>
      <c r="K60" s="64"/>
      <c r="L60" s="64"/>
      <c r="M60" s="65"/>
    </row>
    <row r="61" spans="1:13" x14ac:dyDescent="0.25">
      <c r="A61" s="59" t="s">
        <v>16</v>
      </c>
      <c r="B61" s="63">
        <v>500</v>
      </c>
      <c r="C61" s="64">
        <v>633</v>
      </c>
      <c r="D61" s="64">
        <v>713</v>
      </c>
      <c r="E61" s="64">
        <v>768</v>
      </c>
      <c r="F61" s="64"/>
      <c r="G61" s="64">
        <v>810</v>
      </c>
      <c r="H61" s="64">
        <v>797</v>
      </c>
      <c r="I61" s="64">
        <v>772</v>
      </c>
      <c r="J61" s="64">
        <v>709</v>
      </c>
      <c r="K61" s="64"/>
      <c r="L61" s="64"/>
      <c r="M61" s="65"/>
    </row>
    <row r="62" spans="1:13" x14ac:dyDescent="0.25">
      <c r="A62" s="59" t="s">
        <v>17</v>
      </c>
      <c r="B62" s="63">
        <v>323</v>
      </c>
      <c r="C62" s="64">
        <v>584</v>
      </c>
      <c r="D62" s="64">
        <v>468</v>
      </c>
      <c r="E62" s="64">
        <v>489</v>
      </c>
      <c r="F62" s="64"/>
      <c r="G62" s="64">
        <v>483</v>
      </c>
      <c r="H62" s="64">
        <v>520</v>
      </c>
      <c r="I62" s="64">
        <v>470</v>
      </c>
      <c r="J62" s="64">
        <v>489</v>
      </c>
      <c r="K62" s="64"/>
      <c r="L62" s="64"/>
      <c r="M62" s="65"/>
    </row>
    <row r="63" spans="1:13" x14ac:dyDescent="0.25">
      <c r="A63" s="59" t="s">
        <v>18</v>
      </c>
      <c r="B63" s="66">
        <v>332</v>
      </c>
      <c r="C63" s="67">
        <v>469</v>
      </c>
      <c r="D63" s="67">
        <v>533</v>
      </c>
      <c r="E63" s="67">
        <v>601</v>
      </c>
      <c r="F63" s="67"/>
      <c r="G63" s="67">
        <v>611</v>
      </c>
      <c r="H63" s="67">
        <v>449</v>
      </c>
      <c r="I63" s="67">
        <v>377</v>
      </c>
      <c r="J63" s="67">
        <v>517</v>
      </c>
      <c r="K63" s="67"/>
      <c r="L63" s="67"/>
      <c r="M63" s="6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94"/>
  <sheetViews>
    <sheetView tabSelected="1" topLeftCell="A24" zoomScale="80" zoomScaleNormal="80" workbookViewId="0">
      <selection activeCell="Q37" sqref="Q37"/>
    </sheetView>
  </sheetViews>
  <sheetFormatPr defaultRowHeight="15" x14ac:dyDescent="0.25"/>
  <cols>
    <col min="1" max="1" width="6.5703125" customWidth="1"/>
    <col min="2" max="2" width="13.42578125" bestFit="1" customWidth="1"/>
    <col min="16" max="16" width="13.42578125" bestFit="1" customWidth="1"/>
  </cols>
  <sheetData>
    <row r="3" spans="2:28" x14ac:dyDescent="0.25">
      <c r="B3" s="85" t="s">
        <v>35</v>
      </c>
    </row>
    <row r="4" spans="2:28" x14ac:dyDescent="0.25">
      <c r="B4" s="57"/>
      <c r="C4" s="59">
        <v>1</v>
      </c>
      <c r="D4" s="59">
        <v>2</v>
      </c>
      <c r="E4" s="59">
        <v>3</v>
      </c>
      <c r="F4" s="59">
        <v>4</v>
      </c>
      <c r="G4" s="59">
        <v>5</v>
      </c>
      <c r="H4" s="59">
        <v>6</v>
      </c>
      <c r="I4" s="59">
        <v>7</v>
      </c>
      <c r="J4" s="59">
        <v>8</v>
      </c>
      <c r="K4" s="59">
        <v>9</v>
      </c>
      <c r="L4" s="59">
        <v>10</v>
      </c>
      <c r="M4" s="59">
        <v>11</v>
      </c>
      <c r="N4" s="59">
        <v>12</v>
      </c>
      <c r="P4" s="57"/>
      <c r="Q4" s="59">
        <v>1</v>
      </c>
      <c r="R4" s="59">
        <v>2</v>
      </c>
      <c r="S4" s="59">
        <v>3</v>
      </c>
      <c r="T4" s="59">
        <v>4</v>
      </c>
      <c r="U4" s="59">
        <v>5</v>
      </c>
      <c r="V4" s="59">
        <v>6</v>
      </c>
      <c r="W4" s="59">
        <v>7</v>
      </c>
      <c r="X4" s="59">
        <v>8</v>
      </c>
      <c r="Y4" s="59">
        <v>9</v>
      </c>
      <c r="Z4" s="59">
        <v>10</v>
      </c>
      <c r="AA4" s="59">
        <v>11</v>
      </c>
      <c r="AB4" s="59">
        <v>12</v>
      </c>
    </row>
    <row r="5" spans="2:28" x14ac:dyDescent="0.25">
      <c r="B5" s="59" t="s">
        <v>11</v>
      </c>
      <c r="C5" s="150" t="s">
        <v>36</v>
      </c>
      <c r="D5" s="151"/>
      <c r="E5" s="150" t="s">
        <v>37</v>
      </c>
      <c r="F5" s="151"/>
      <c r="G5" s="150" t="s">
        <v>38</v>
      </c>
      <c r="H5" s="151"/>
      <c r="I5" s="150" t="s">
        <v>39</v>
      </c>
      <c r="J5" s="151"/>
      <c r="K5" s="150" t="s">
        <v>40</v>
      </c>
      <c r="L5" s="151"/>
      <c r="M5" s="150" t="s">
        <v>41</v>
      </c>
      <c r="N5" s="151"/>
      <c r="P5" s="59" t="s">
        <v>11</v>
      </c>
      <c r="Q5" s="150" t="s">
        <v>46</v>
      </c>
      <c r="R5" s="151"/>
      <c r="S5" s="150" t="s">
        <v>47</v>
      </c>
      <c r="T5" s="151"/>
      <c r="U5" s="82"/>
      <c r="V5" s="150" t="s">
        <v>46</v>
      </c>
      <c r="W5" s="151"/>
      <c r="X5" s="150" t="s">
        <v>47</v>
      </c>
      <c r="Y5" s="151"/>
      <c r="Z5" s="82"/>
      <c r="AA5" s="82"/>
      <c r="AB5" s="79"/>
    </row>
    <row r="6" spans="2:28" x14ac:dyDescent="0.25">
      <c r="B6" s="59" t="s">
        <v>12</v>
      </c>
      <c r="C6" s="152"/>
      <c r="D6" s="153"/>
      <c r="E6" s="152"/>
      <c r="F6" s="153"/>
      <c r="G6" s="152"/>
      <c r="H6" s="153"/>
      <c r="I6" s="152"/>
      <c r="J6" s="153"/>
      <c r="K6" s="152"/>
      <c r="L6" s="153"/>
      <c r="M6" s="152"/>
      <c r="N6" s="153"/>
      <c r="P6" s="59" t="s">
        <v>12</v>
      </c>
      <c r="Q6" s="152"/>
      <c r="R6" s="153"/>
      <c r="S6" s="152"/>
      <c r="T6" s="153"/>
      <c r="U6" s="81"/>
      <c r="V6" s="152"/>
      <c r="W6" s="153"/>
      <c r="X6" s="152"/>
      <c r="Y6" s="153"/>
      <c r="Z6" s="81"/>
      <c r="AA6" s="81"/>
      <c r="AB6" s="80"/>
    </row>
    <row r="7" spans="2:28" x14ac:dyDescent="0.25">
      <c r="B7" s="59" t="s">
        <v>13</v>
      </c>
      <c r="C7" s="152"/>
      <c r="D7" s="153"/>
      <c r="E7" s="152"/>
      <c r="F7" s="153"/>
      <c r="G7" s="152"/>
      <c r="H7" s="153"/>
      <c r="I7" s="152"/>
      <c r="J7" s="153"/>
      <c r="K7" s="152"/>
      <c r="L7" s="153"/>
      <c r="M7" s="152"/>
      <c r="N7" s="153"/>
      <c r="P7" s="59" t="s">
        <v>13</v>
      </c>
      <c r="Q7" s="152"/>
      <c r="R7" s="153"/>
      <c r="S7" s="152"/>
      <c r="T7" s="153"/>
      <c r="U7" s="81"/>
      <c r="V7" s="152"/>
      <c r="W7" s="153"/>
      <c r="X7" s="152"/>
      <c r="Y7" s="153"/>
      <c r="Z7" s="81"/>
      <c r="AA7" s="81"/>
      <c r="AB7" s="80"/>
    </row>
    <row r="8" spans="2:28" x14ac:dyDescent="0.25">
      <c r="B8" s="59" t="s">
        <v>14</v>
      </c>
      <c r="C8" s="154"/>
      <c r="D8" s="155"/>
      <c r="E8" s="154"/>
      <c r="F8" s="155"/>
      <c r="G8" s="154"/>
      <c r="H8" s="155"/>
      <c r="I8" s="154"/>
      <c r="J8" s="155"/>
      <c r="K8" s="154"/>
      <c r="L8" s="155"/>
      <c r="M8" s="154"/>
      <c r="N8" s="155"/>
      <c r="P8" s="59" t="s">
        <v>14</v>
      </c>
      <c r="Q8" s="154"/>
      <c r="R8" s="155"/>
      <c r="S8" s="154"/>
      <c r="T8" s="155"/>
      <c r="U8" s="81"/>
      <c r="V8" s="154"/>
      <c r="W8" s="155"/>
      <c r="X8" s="154"/>
      <c r="Y8" s="155"/>
      <c r="Z8" s="81"/>
      <c r="AA8" s="81"/>
      <c r="AB8" s="80"/>
    </row>
    <row r="9" spans="2:28" x14ac:dyDescent="0.25">
      <c r="B9" s="59" t="s">
        <v>15</v>
      </c>
      <c r="C9" s="150" t="s">
        <v>42</v>
      </c>
      <c r="D9" s="151"/>
      <c r="E9" s="150" t="s">
        <v>43</v>
      </c>
      <c r="F9" s="151"/>
      <c r="G9" s="150" t="s">
        <v>44</v>
      </c>
      <c r="H9" s="151"/>
      <c r="I9" s="150" t="s">
        <v>45</v>
      </c>
      <c r="J9" s="151"/>
      <c r="K9" s="150" t="s">
        <v>48</v>
      </c>
      <c r="L9" s="151"/>
      <c r="M9" s="150" t="s">
        <v>49</v>
      </c>
      <c r="N9" s="151"/>
      <c r="P9" s="59" t="s">
        <v>15</v>
      </c>
      <c r="Q9" s="150" t="s">
        <v>50</v>
      </c>
      <c r="R9" s="151"/>
      <c r="S9" s="150" t="s">
        <v>49</v>
      </c>
      <c r="T9" s="151"/>
      <c r="U9" s="81"/>
      <c r="V9" s="150" t="s">
        <v>51</v>
      </c>
      <c r="W9" s="151"/>
      <c r="X9" s="150" t="s">
        <v>49</v>
      </c>
      <c r="Y9" s="151"/>
      <c r="Z9" s="64"/>
      <c r="AA9" s="64"/>
      <c r="AB9" s="65"/>
    </row>
    <row r="10" spans="2:28" x14ac:dyDescent="0.25">
      <c r="B10" s="59" t="s">
        <v>16</v>
      </c>
      <c r="C10" s="152"/>
      <c r="D10" s="153"/>
      <c r="E10" s="152"/>
      <c r="F10" s="153"/>
      <c r="G10" s="152"/>
      <c r="H10" s="153"/>
      <c r="I10" s="152"/>
      <c r="J10" s="153"/>
      <c r="K10" s="152"/>
      <c r="L10" s="153"/>
      <c r="M10" s="152"/>
      <c r="N10" s="153"/>
      <c r="P10" s="59" t="s">
        <v>16</v>
      </c>
      <c r="Q10" s="152"/>
      <c r="R10" s="153"/>
      <c r="S10" s="152"/>
      <c r="T10" s="153"/>
      <c r="U10" s="81"/>
      <c r="V10" s="152"/>
      <c r="W10" s="153"/>
      <c r="X10" s="152"/>
      <c r="Y10" s="153"/>
      <c r="Z10" s="64"/>
      <c r="AA10" s="64"/>
      <c r="AB10" s="65"/>
    </row>
    <row r="11" spans="2:28" x14ac:dyDescent="0.25">
      <c r="B11" s="59" t="s">
        <v>17</v>
      </c>
      <c r="C11" s="152"/>
      <c r="D11" s="153"/>
      <c r="E11" s="152"/>
      <c r="F11" s="153"/>
      <c r="G11" s="152"/>
      <c r="H11" s="153"/>
      <c r="I11" s="152"/>
      <c r="J11" s="153"/>
      <c r="K11" s="152"/>
      <c r="L11" s="153"/>
      <c r="M11" s="152"/>
      <c r="N11" s="153"/>
      <c r="P11" s="59" t="s">
        <v>17</v>
      </c>
      <c r="Q11" s="152"/>
      <c r="R11" s="153"/>
      <c r="S11" s="152"/>
      <c r="T11" s="153"/>
      <c r="U11" s="81"/>
      <c r="V11" s="152"/>
      <c r="W11" s="153"/>
      <c r="X11" s="152"/>
      <c r="Y11" s="153"/>
      <c r="Z11" s="64"/>
      <c r="AA11" s="64"/>
      <c r="AB11" s="65"/>
    </row>
    <row r="12" spans="2:28" x14ac:dyDescent="0.25">
      <c r="B12" s="59" t="s">
        <v>18</v>
      </c>
      <c r="C12" s="154"/>
      <c r="D12" s="155"/>
      <c r="E12" s="154"/>
      <c r="F12" s="155"/>
      <c r="G12" s="154"/>
      <c r="H12" s="155"/>
      <c r="I12" s="154"/>
      <c r="J12" s="155"/>
      <c r="K12" s="154"/>
      <c r="L12" s="155"/>
      <c r="M12" s="154"/>
      <c r="N12" s="155"/>
      <c r="P12" s="59" t="s">
        <v>18</v>
      </c>
      <c r="Q12" s="154"/>
      <c r="R12" s="155"/>
      <c r="S12" s="154"/>
      <c r="T12" s="155"/>
      <c r="U12" s="83"/>
      <c r="V12" s="154"/>
      <c r="W12" s="155"/>
      <c r="X12" s="154"/>
      <c r="Y12" s="155"/>
      <c r="Z12" s="67"/>
      <c r="AA12" s="67"/>
      <c r="AB12" s="68"/>
    </row>
    <row r="14" spans="2:28" x14ac:dyDescent="0.25">
      <c r="B14" s="84" t="s">
        <v>10</v>
      </c>
      <c r="C14" s="85" t="s">
        <v>52</v>
      </c>
    </row>
    <row r="16" spans="2:28" x14ac:dyDescent="0.25">
      <c r="B16" s="57"/>
      <c r="C16" s="59">
        <v>1</v>
      </c>
      <c r="D16" s="59">
        <v>2</v>
      </c>
      <c r="E16" s="59">
        <v>3</v>
      </c>
      <c r="F16" s="59">
        <v>4</v>
      </c>
      <c r="G16" s="59">
        <v>5</v>
      </c>
      <c r="H16" s="59">
        <v>6</v>
      </c>
      <c r="I16" s="59">
        <v>7</v>
      </c>
      <c r="J16" s="59">
        <v>8</v>
      </c>
      <c r="K16" s="59">
        <v>9</v>
      </c>
      <c r="L16" s="59">
        <v>10</v>
      </c>
      <c r="M16" s="59">
        <v>11</v>
      </c>
      <c r="N16" s="59">
        <v>12</v>
      </c>
      <c r="P16" s="57"/>
      <c r="Q16" s="59">
        <v>1</v>
      </c>
      <c r="R16" s="59">
        <v>2</v>
      </c>
      <c r="S16" s="59">
        <v>3</v>
      </c>
      <c r="T16" s="59">
        <v>4</v>
      </c>
      <c r="U16" s="59">
        <v>5</v>
      </c>
      <c r="V16" s="59">
        <v>6</v>
      </c>
      <c r="W16" s="59">
        <v>7</v>
      </c>
      <c r="X16" s="59">
        <v>8</v>
      </c>
      <c r="Y16" s="59">
        <v>9</v>
      </c>
      <c r="Z16" s="59">
        <v>10</v>
      </c>
      <c r="AA16" s="59">
        <v>11</v>
      </c>
      <c r="AB16" s="59">
        <v>12</v>
      </c>
    </row>
    <row r="17" spans="2:28" x14ac:dyDescent="0.25">
      <c r="B17" s="59" t="s">
        <v>11</v>
      </c>
      <c r="C17" s="73"/>
      <c r="D17" s="74">
        <f>'0min'!C14</f>
        <v>49985</v>
      </c>
      <c r="E17" s="73">
        <f>'0min'!D14</f>
        <v>49985</v>
      </c>
      <c r="F17" s="74">
        <f>'0min'!E14</f>
        <v>49985</v>
      </c>
      <c r="G17" s="73">
        <f>'0min'!F14</f>
        <v>880</v>
      </c>
      <c r="H17" s="74">
        <f>'0min'!G14</f>
        <v>1090</v>
      </c>
      <c r="I17" s="73">
        <f>'0min'!H14</f>
        <v>49981</v>
      </c>
      <c r="J17" s="74">
        <f>'0min'!I14</f>
        <v>49985</v>
      </c>
      <c r="K17" s="73">
        <f>'0min'!J14</f>
        <v>49944</v>
      </c>
      <c r="L17" s="74">
        <f>'0min'!K14</f>
        <v>49985</v>
      </c>
      <c r="M17" s="73">
        <f>'0min'!L14</f>
        <v>4000</v>
      </c>
      <c r="N17" s="74">
        <f>'0min'!M14</f>
        <v>2813</v>
      </c>
      <c r="P17" s="59" t="s">
        <v>11</v>
      </c>
      <c r="Q17" s="73">
        <f>'0min'!B57</f>
        <v>1020</v>
      </c>
      <c r="R17" s="74">
        <f>'0min'!C57</f>
        <v>1449</v>
      </c>
      <c r="S17" s="73">
        <f>'0min'!D57</f>
        <v>967</v>
      </c>
      <c r="T17" s="74">
        <f>'0min'!E57</f>
        <v>954</v>
      </c>
      <c r="U17" s="87"/>
      <c r="V17" s="73">
        <f>'0min'!G57</f>
        <v>913</v>
      </c>
      <c r="W17" s="74">
        <f>'0min'!H57</f>
        <v>741</v>
      </c>
      <c r="X17" s="73">
        <f>'0min'!I57</f>
        <v>692</v>
      </c>
      <c r="Y17" s="74">
        <f>'0min'!J57</f>
        <v>624</v>
      </c>
      <c r="Z17" s="82"/>
      <c r="AA17" s="82"/>
      <c r="AB17" s="79"/>
    </row>
    <row r="18" spans="2:28" x14ac:dyDescent="0.25">
      <c r="B18" s="59" t="s">
        <v>12</v>
      </c>
      <c r="C18" s="75">
        <f>'0min'!B15</f>
        <v>35417</v>
      </c>
      <c r="D18" s="76">
        <f>'0min'!C15</f>
        <v>32436</v>
      </c>
      <c r="E18" s="75">
        <f>'0min'!D15</f>
        <v>24892</v>
      </c>
      <c r="F18" s="76">
        <f>'0min'!E15</f>
        <v>25156</v>
      </c>
      <c r="G18" s="75">
        <f>'0min'!F15</f>
        <v>594</v>
      </c>
      <c r="H18" s="76">
        <f>'0min'!G15</f>
        <v>628</v>
      </c>
      <c r="I18" s="75">
        <f>'0min'!H15</f>
        <v>25223</v>
      </c>
      <c r="J18" s="76">
        <f>'0min'!I15</f>
        <v>24056</v>
      </c>
      <c r="K18" s="75">
        <f>'0min'!J15</f>
        <v>19660</v>
      </c>
      <c r="L18" s="76">
        <f>'0min'!K15</f>
        <v>17436</v>
      </c>
      <c r="M18" s="75">
        <f>'0min'!L15</f>
        <v>915</v>
      </c>
      <c r="N18" s="76">
        <f>'0min'!M15</f>
        <v>849</v>
      </c>
      <c r="P18" s="59" t="s">
        <v>12</v>
      </c>
      <c r="Q18" s="75">
        <f>'0min'!B58</f>
        <v>595</v>
      </c>
      <c r="R18" s="76">
        <f>'0min'!C58</f>
        <v>661</v>
      </c>
      <c r="S18" s="75">
        <f>'0min'!D58</f>
        <v>706</v>
      </c>
      <c r="T18" s="76">
        <f>'0min'!E58</f>
        <v>767</v>
      </c>
      <c r="U18" s="88"/>
      <c r="V18" s="75">
        <f>'0min'!G58</f>
        <v>526</v>
      </c>
      <c r="W18" s="76">
        <f>'0min'!H58</f>
        <v>508</v>
      </c>
      <c r="X18" s="75">
        <f>'0min'!I58</f>
        <v>593</v>
      </c>
      <c r="Y18" s="76">
        <f>'0min'!J58</f>
        <v>598</v>
      </c>
      <c r="Z18" s="81"/>
      <c r="AA18" s="81"/>
      <c r="AB18" s="80"/>
    </row>
    <row r="19" spans="2:28" x14ac:dyDescent="0.25">
      <c r="B19" s="59" t="s">
        <v>13</v>
      </c>
      <c r="C19" s="75">
        <f>'0min'!B16</f>
        <v>11391</v>
      </c>
      <c r="D19" s="76">
        <f>'0min'!C16</f>
        <v>9768</v>
      </c>
      <c r="E19" s="75">
        <f>'0min'!D16</f>
        <v>7458</v>
      </c>
      <c r="F19" s="76">
        <f>'0min'!E16</f>
        <v>7376</v>
      </c>
      <c r="G19" s="75">
        <f>'0min'!F16</f>
        <v>862</v>
      </c>
      <c r="H19" s="76">
        <f>'0min'!G16</f>
        <v>822</v>
      </c>
      <c r="I19" s="75">
        <f>'0min'!H16</f>
        <v>6648</v>
      </c>
      <c r="J19" s="76">
        <f>'0min'!I16</f>
        <v>6480</v>
      </c>
      <c r="K19" s="75">
        <f>'0min'!J16</f>
        <v>6033</v>
      </c>
      <c r="L19" s="76">
        <f>'0min'!K16</f>
        <v>5231</v>
      </c>
      <c r="M19" s="75">
        <f>'0min'!L16</f>
        <v>758</v>
      </c>
      <c r="N19" s="76">
        <f>'0min'!M16</f>
        <v>751</v>
      </c>
      <c r="P19" s="59" t="s">
        <v>13</v>
      </c>
      <c r="Q19" s="75">
        <f>'0min'!B59</f>
        <v>527</v>
      </c>
      <c r="R19" s="76">
        <f>'0min'!C59</f>
        <v>578</v>
      </c>
      <c r="S19" s="75">
        <f>'0min'!D59</f>
        <v>813</v>
      </c>
      <c r="T19" s="76">
        <f>'0min'!E59</f>
        <v>829</v>
      </c>
      <c r="U19" s="88"/>
      <c r="V19" s="75">
        <f>'0min'!G59</f>
        <v>733</v>
      </c>
      <c r="W19" s="76">
        <f>'0min'!H59</f>
        <v>771</v>
      </c>
      <c r="X19" s="75">
        <f>'0min'!I59</f>
        <v>740</v>
      </c>
      <c r="Y19" s="76">
        <f>'0min'!J59</f>
        <v>734</v>
      </c>
      <c r="Z19" s="81"/>
      <c r="AA19" s="81"/>
      <c r="AB19" s="80"/>
    </row>
    <row r="20" spans="2:28" x14ac:dyDescent="0.25">
      <c r="B20" s="59" t="s">
        <v>14</v>
      </c>
      <c r="C20" s="77">
        <f>'0min'!B17</f>
        <v>3157</v>
      </c>
      <c r="D20" s="78">
        <f>'0min'!C17</f>
        <v>2679</v>
      </c>
      <c r="E20" s="77">
        <f>'0min'!D17</f>
        <v>2315</v>
      </c>
      <c r="F20" s="78">
        <f>'0min'!E17</f>
        <v>2344</v>
      </c>
      <c r="G20" s="77">
        <f>'0min'!F17</f>
        <v>857</v>
      </c>
      <c r="H20" s="78">
        <f>'0min'!G17</f>
        <v>508</v>
      </c>
      <c r="I20" s="77">
        <f>'0min'!H17</f>
        <v>1605</v>
      </c>
      <c r="J20" s="78">
        <f>'0min'!I17</f>
        <v>1114</v>
      </c>
      <c r="K20" s="77">
        <f>'0min'!J17</f>
        <v>1522</v>
      </c>
      <c r="L20" s="78">
        <f>'0min'!K17</f>
        <v>1355</v>
      </c>
      <c r="M20" s="77">
        <f>'0min'!L17</f>
        <v>649</v>
      </c>
      <c r="N20" s="78">
        <f>'0min'!M17</f>
        <v>619</v>
      </c>
      <c r="P20" s="59" t="s">
        <v>14</v>
      </c>
      <c r="Q20" s="77">
        <f>'0min'!B60</f>
        <v>326</v>
      </c>
      <c r="R20" s="78">
        <f>'0min'!C60</f>
        <v>454</v>
      </c>
      <c r="S20" s="77">
        <f>'0min'!D60</f>
        <v>702</v>
      </c>
      <c r="T20" s="78">
        <f>'0min'!E60</f>
        <v>475</v>
      </c>
      <c r="U20" s="88"/>
      <c r="V20" s="77">
        <f>'0min'!G60</f>
        <v>498</v>
      </c>
      <c r="W20" s="78">
        <f>'0min'!H60</f>
        <v>838</v>
      </c>
      <c r="X20" s="77">
        <f>'0min'!I60</f>
        <v>433</v>
      </c>
      <c r="Y20" s="78">
        <f>'0min'!J60</f>
        <v>439</v>
      </c>
      <c r="Z20" s="81"/>
      <c r="AA20" s="81"/>
      <c r="AB20" s="80"/>
    </row>
    <row r="21" spans="2:28" x14ac:dyDescent="0.25">
      <c r="B21" s="59" t="s">
        <v>15</v>
      </c>
      <c r="C21" s="73">
        <f>'0min'!B18</f>
        <v>702</v>
      </c>
      <c r="D21" s="74">
        <f>'0min'!C18</f>
        <v>985</v>
      </c>
      <c r="E21" s="73">
        <f>'0min'!D18</f>
        <v>49985</v>
      </c>
      <c r="F21" s="74">
        <f>'0min'!E18</f>
        <v>49985</v>
      </c>
      <c r="G21" s="73">
        <f>'0min'!F18</f>
        <v>49985</v>
      </c>
      <c r="H21" s="74">
        <f>'0min'!G18</f>
        <v>49985</v>
      </c>
      <c r="I21" s="73">
        <f>'0min'!H18</f>
        <v>49985</v>
      </c>
      <c r="J21" s="74">
        <f>'0min'!I18</f>
        <v>49985</v>
      </c>
      <c r="K21" s="73">
        <f>'0min'!J18</f>
        <v>474</v>
      </c>
      <c r="L21" s="74">
        <f>'0min'!K18</f>
        <v>728</v>
      </c>
      <c r="M21" s="73">
        <f>'0min'!L18</f>
        <v>561</v>
      </c>
      <c r="N21" s="74">
        <f>'0min'!M18</f>
        <v>328</v>
      </c>
      <c r="P21" s="59" t="s">
        <v>15</v>
      </c>
      <c r="Q21" s="73">
        <f>'0min'!B61</f>
        <v>360</v>
      </c>
      <c r="R21" s="74">
        <f>'0min'!C61</f>
        <v>667</v>
      </c>
      <c r="S21" s="73">
        <f>'0min'!D61</f>
        <v>369</v>
      </c>
      <c r="T21" s="74">
        <f>'0min'!E61</f>
        <v>418</v>
      </c>
      <c r="U21" s="88"/>
      <c r="V21" s="73">
        <f>'0min'!G61</f>
        <v>406</v>
      </c>
      <c r="W21" s="74">
        <f>'0min'!H61</f>
        <v>407</v>
      </c>
      <c r="X21" s="73">
        <f>'0min'!I61</f>
        <v>705</v>
      </c>
      <c r="Y21" s="74">
        <f>'0min'!J61</f>
        <v>549</v>
      </c>
      <c r="Z21" s="64"/>
      <c r="AA21" s="64"/>
      <c r="AB21" s="65"/>
    </row>
    <row r="22" spans="2:28" x14ac:dyDescent="0.25">
      <c r="B22" s="59" t="s">
        <v>16</v>
      </c>
      <c r="C22" s="75">
        <f>'0min'!B19</f>
        <v>887</v>
      </c>
      <c r="D22" s="76">
        <f>'0min'!C19</f>
        <v>885</v>
      </c>
      <c r="E22" s="75">
        <f>'0min'!D19</f>
        <v>20304</v>
      </c>
      <c r="F22" s="76">
        <f>'0min'!E19</f>
        <v>18619</v>
      </c>
      <c r="G22" s="75">
        <f>'0min'!F19</f>
        <v>33249</v>
      </c>
      <c r="H22" s="76">
        <f>'0min'!G19</f>
        <v>22328</v>
      </c>
      <c r="I22" s="75">
        <f>'0min'!H19</f>
        <v>31753</v>
      </c>
      <c r="J22" s="76">
        <f>'0min'!I19</f>
        <v>25714</v>
      </c>
      <c r="K22" s="75">
        <f>'0min'!J19</f>
        <v>703</v>
      </c>
      <c r="L22" s="76">
        <f>'0min'!K19</f>
        <v>655</v>
      </c>
      <c r="M22" s="75">
        <f>'0min'!L19</f>
        <v>596</v>
      </c>
      <c r="N22" s="76">
        <f>'0min'!M19</f>
        <v>515</v>
      </c>
      <c r="P22" s="59" t="s">
        <v>16</v>
      </c>
      <c r="Q22" s="75">
        <f>'0min'!B62</f>
        <v>500</v>
      </c>
      <c r="R22" s="76">
        <f>'0min'!C62</f>
        <v>585</v>
      </c>
      <c r="S22" s="75">
        <f>'0min'!D62</f>
        <v>720</v>
      </c>
      <c r="T22" s="76">
        <f>'0min'!E62</f>
        <v>780</v>
      </c>
      <c r="U22" s="88"/>
      <c r="V22" s="75">
        <f>'0min'!G62</f>
        <v>814</v>
      </c>
      <c r="W22" s="76">
        <f>'0min'!H62</f>
        <v>784</v>
      </c>
      <c r="X22" s="75">
        <f>'0min'!I62</f>
        <v>773</v>
      </c>
      <c r="Y22" s="76">
        <f>'0min'!J62</f>
        <v>694</v>
      </c>
      <c r="Z22" s="64"/>
      <c r="AA22" s="64"/>
      <c r="AB22" s="65"/>
    </row>
    <row r="23" spans="2:28" x14ac:dyDescent="0.25">
      <c r="B23" s="59" t="s">
        <v>17</v>
      </c>
      <c r="C23" s="75">
        <f>'0min'!B20</f>
        <v>471</v>
      </c>
      <c r="D23" s="76">
        <f>'0min'!C20</f>
        <v>418</v>
      </c>
      <c r="E23" s="75">
        <f>'0min'!D20</f>
        <v>4471</v>
      </c>
      <c r="F23" s="76">
        <f>'0min'!E20</f>
        <v>4059</v>
      </c>
      <c r="G23" s="75">
        <f>'0min'!F20</f>
        <v>5805</v>
      </c>
      <c r="H23" s="76">
        <f>'0min'!G20</f>
        <v>5431</v>
      </c>
      <c r="I23" s="75">
        <f>'0min'!H20</f>
        <v>8863</v>
      </c>
      <c r="J23" s="76">
        <f>'0min'!I20</f>
        <v>7811</v>
      </c>
      <c r="K23" s="75">
        <f>'0min'!J20</f>
        <v>518</v>
      </c>
      <c r="L23" s="76">
        <f>'0min'!K20</f>
        <v>450</v>
      </c>
      <c r="M23" s="75">
        <f>'0min'!L20</f>
        <v>422</v>
      </c>
      <c r="N23" s="76">
        <f>'0min'!M20</f>
        <v>422</v>
      </c>
      <c r="P23" s="59" t="s">
        <v>17</v>
      </c>
      <c r="Q23" s="75">
        <f>'0min'!B63</f>
        <v>322</v>
      </c>
      <c r="R23" s="76">
        <f>'0min'!C63</f>
        <v>432</v>
      </c>
      <c r="S23" s="75">
        <f>'0min'!D63</f>
        <v>449</v>
      </c>
      <c r="T23" s="76">
        <f>'0min'!E63</f>
        <v>482</v>
      </c>
      <c r="U23" s="88"/>
      <c r="V23" s="75">
        <f>'0min'!G63</f>
        <v>485</v>
      </c>
      <c r="W23" s="76">
        <f>'0min'!H63</f>
        <v>515</v>
      </c>
      <c r="X23" s="75">
        <f>'0min'!I63</f>
        <v>436</v>
      </c>
      <c r="Y23" s="76">
        <f>'0min'!J63</f>
        <v>486</v>
      </c>
      <c r="Z23" s="64"/>
      <c r="AA23" s="64"/>
      <c r="AB23" s="65"/>
    </row>
    <row r="24" spans="2:28" x14ac:dyDescent="0.25">
      <c r="B24" s="59" t="s">
        <v>18</v>
      </c>
      <c r="C24" s="77">
        <f>'0min'!B21</f>
        <v>342</v>
      </c>
      <c r="D24" s="78">
        <f>'0min'!C21</f>
        <v>490</v>
      </c>
      <c r="E24" s="77">
        <f>'0min'!D21</f>
        <v>715</v>
      </c>
      <c r="F24" s="78">
        <f>'0min'!E21</f>
        <v>949</v>
      </c>
      <c r="G24" s="77">
        <f>'0min'!F21</f>
        <v>1218</v>
      </c>
      <c r="H24" s="78">
        <f>'0min'!G21</f>
        <v>847</v>
      </c>
      <c r="I24" s="77">
        <f>'0min'!H21</f>
        <v>2807</v>
      </c>
      <c r="J24" s="78">
        <f>'0min'!I21</f>
        <v>2143</v>
      </c>
      <c r="K24" s="77">
        <f>'0min'!J21</f>
        <v>532</v>
      </c>
      <c r="L24" s="78">
        <f>'0min'!K21</f>
        <v>355</v>
      </c>
      <c r="M24" s="77">
        <f>'0min'!L21</f>
        <v>405</v>
      </c>
      <c r="N24" s="78">
        <f>'0min'!M21</f>
        <v>329</v>
      </c>
      <c r="P24" s="59" t="s">
        <v>18</v>
      </c>
      <c r="Q24" s="77">
        <f>'0min'!B64</f>
        <v>321</v>
      </c>
      <c r="R24" s="78">
        <f>'0min'!C64</f>
        <v>413</v>
      </c>
      <c r="S24" s="77">
        <f>'0min'!D64</f>
        <v>508</v>
      </c>
      <c r="T24" s="78">
        <f>'0min'!E64</f>
        <v>617</v>
      </c>
      <c r="U24" s="89"/>
      <c r="V24" s="77">
        <f>'0min'!G64</f>
        <v>590</v>
      </c>
      <c r="W24" s="78">
        <f>'0min'!H64</f>
        <v>458</v>
      </c>
      <c r="X24" s="77">
        <f>'0min'!I64</f>
        <v>383</v>
      </c>
      <c r="Y24" s="78">
        <f>'0min'!J64</f>
        <v>520</v>
      </c>
      <c r="Z24" s="67"/>
      <c r="AA24" s="67"/>
      <c r="AB24" s="68"/>
    </row>
    <row r="25" spans="2:28" x14ac:dyDescent="0.25"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2:28" x14ac:dyDescent="0.25">
      <c r="C26" s="59" t="s">
        <v>53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</row>
    <row r="27" spans="2:28" x14ac:dyDescent="0.25">
      <c r="B27" s="57"/>
      <c r="C27" s="59">
        <v>1</v>
      </c>
      <c r="D27" s="59">
        <v>2</v>
      </c>
      <c r="E27" s="59">
        <v>3</v>
      </c>
      <c r="F27" s="59">
        <v>4</v>
      </c>
      <c r="G27" s="59">
        <v>5</v>
      </c>
      <c r="H27" s="59">
        <v>6</v>
      </c>
      <c r="I27" s="59">
        <v>7</v>
      </c>
      <c r="J27" s="59">
        <v>8</v>
      </c>
      <c r="K27" s="59">
        <v>9</v>
      </c>
      <c r="L27" s="59">
        <v>10</v>
      </c>
      <c r="M27" s="59">
        <v>11</v>
      </c>
      <c r="N27" s="59">
        <v>12</v>
      </c>
    </row>
    <row r="28" spans="2:28" x14ac:dyDescent="0.25">
      <c r="B28" s="59" t="s">
        <v>11</v>
      </c>
      <c r="C28" s="73">
        <f>'0min'!B35</f>
        <v>16335</v>
      </c>
      <c r="D28" s="74">
        <f>'0min'!C35</f>
        <v>17401</v>
      </c>
      <c r="E28" s="73">
        <f>'0min'!D35</f>
        <v>13773</v>
      </c>
      <c r="F28" s="74">
        <f>'0min'!E35</f>
        <v>14772</v>
      </c>
      <c r="G28" s="73">
        <f>'0min'!F35</f>
        <v>695</v>
      </c>
      <c r="H28" s="74">
        <f>'0min'!G35</f>
        <v>837</v>
      </c>
      <c r="I28" s="73">
        <f>'0min'!H35</f>
        <v>16169</v>
      </c>
      <c r="J28" s="74">
        <f>'0min'!I35</f>
        <v>16149</v>
      </c>
      <c r="K28" s="73">
        <f>'0min'!J35</f>
        <v>9848</v>
      </c>
      <c r="L28" s="74">
        <f>'0min'!K35</f>
        <v>8689</v>
      </c>
      <c r="M28" s="73">
        <f>'0min'!L35</f>
        <v>3321</v>
      </c>
      <c r="N28" s="74">
        <f>'0min'!M35</f>
        <v>839</v>
      </c>
    </row>
    <row r="29" spans="2:28" x14ac:dyDescent="0.25">
      <c r="B29" s="59" t="s">
        <v>12</v>
      </c>
      <c r="C29" s="75">
        <f>'0min'!B36</f>
        <v>5122</v>
      </c>
      <c r="D29" s="76">
        <f>'0min'!C36</f>
        <v>5187</v>
      </c>
      <c r="E29" s="75">
        <f>'0min'!D36</f>
        <v>4454</v>
      </c>
      <c r="F29" s="76">
        <f>'0min'!E36</f>
        <v>4317</v>
      </c>
      <c r="G29" s="75">
        <f>'0min'!F36</f>
        <v>539</v>
      </c>
      <c r="H29" s="76">
        <f>'0min'!G36</f>
        <v>609</v>
      </c>
      <c r="I29" s="75">
        <f>'0min'!H36</f>
        <v>3475</v>
      </c>
      <c r="J29" s="76">
        <f>'0min'!I36</f>
        <v>3936</v>
      </c>
      <c r="K29" s="75">
        <f>'0min'!J36</f>
        <v>2989</v>
      </c>
      <c r="L29" s="76">
        <f>'0min'!K36</f>
        <v>2550</v>
      </c>
      <c r="M29" s="75">
        <f>'0min'!L36</f>
        <v>631</v>
      </c>
      <c r="N29" s="76">
        <f>'0min'!M36</f>
        <v>569</v>
      </c>
    </row>
    <row r="30" spans="2:28" x14ac:dyDescent="0.25">
      <c r="B30" s="59" t="s">
        <v>13</v>
      </c>
      <c r="C30" s="75">
        <f>'0min'!B37</f>
        <v>1500</v>
      </c>
      <c r="D30" s="76">
        <f>'0min'!C37</f>
        <v>1397</v>
      </c>
      <c r="E30" s="75">
        <f>'0min'!D37</f>
        <v>1448</v>
      </c>
      <c r="F30" s="76">
        <f>'0min'!E37</f>
        <v>1526</v>
      </c>
      <c r="G30" s="75">
        <f>'0min'!F37</f>
        <v>757</v>
      </c>
      <c r="H30" s="76">
        <f>'0min'!G37</f>
        <v>667</v>
      </c>
      <c r="I30" s="75">
        <f>'0min'!H37</f>
        <v>1363</v>
      </c>
      <c r="J30" s="76">
        <f>'0min'!I37</f>
        <v>1240</v>
      </c>
      <c r="K30" s="75">
        <f>'0min'!J37</f>
        <v>1143</v>
      </c>
      <c r="L30" s="76">
        <f>'0min'!K37</f>
        <v>1323</v>
      </c>
      <c r="M30" s="75">
        <f>'0min'!L37</f>
        <v>645</v>
      </c>
      <c r="N30" s="76">
        <f>'0min'!M37</f>
        <v>696</v>
      </c>
    </row>
    <row r="31" spans="2:28" x14ac:dyDescent="0.25">
      <c r="B31" s="59" t="s">
        <v>14</v>
      </c>
      <c r="C31" s="77">
        <f>'0min'!B38</f>
        <v>773</v>
      </c>
      <c r="D31" s="78">
        <f>'0min'!C38</f>
        <v>719</v>
      </c>
      <c r="E31" s="77">
        <f>'0min'!D38</f>
        <v>588</v>
      </c>
      <c r="F31" s="78">
        <f>'0min'!E38</f>
        <v>805</v>
      </c>
      <c r="G31" s="77">
        <f>'0min'!F38</f>
        <v>822</v>
      </c>
      <c r="H31" s="78">
        <f>'0min'!G38</f>
        <v>441</v>
      </c>
      <c r="I31" s="77">
        <f>'0min'!H38</f>
        <v>853</v>
      </c>
      <c r="J31" s="78">
        <f>'0min'!I38</f>
        <v>491</v>
      </c>
      <c r="K31" s="77">
        <f>'0min'!J38</f>
        <v>487</v>
      </c>
      <c r="L31" s="78">
        <f>'0min'!K38</f>
        <v>540</v>
      </c>
      <c r="M31" s="77">
        <f>'0min'!L38</f>
        <v>534</v>
      </c>
      <c r="N31" s="78">
        <f>'0min'!M38</f>
        <v>513</v>
      </c>
    </row>
    <row r="32" spans="2:28" x14ac:dyDescent="0.25">
      <c r="B32" s="59" t="s">
        <v>15</v>
      </c>
      <c r="C32" s="73">
        <f>'0min'!B39</f>
        <v>513</v>
      </c>
      <c r="D32" s="74">
        <f>'0min'!C39</f>
        <v>817</v>
      </c>
      <c r="E32" s="73">
        <f>'0min'!D39</f>
        <v>8951</v>
      </c>
      <c r="F32" s="74">
        <f>'0min'!E39</f>
        <v>9814</v>
      </c>
      <c r="G32" s="73">
        <f>'0min'!F39</f>
        <v>11881</v>
      </c>
      <c r="H32" s="74">
        <f>'0min'!G39</f>
        <v>13224</v>
      </c>
      <c r="I32" s="73">
        <f>'0min'!H39</f>
        <v>14671</v>
      </c>
      <c r="J32" s="74">
        <f>'0min'!I39</f>
        <v>14864</v>
      </c>
      <c r="K32" s="73">
        <f>'0min'!J39</f>
        <v>454</v>
      </c>
      <c r="L32" s="74">
        <f>'0min'!K39</f>
        <v>742</v>
      </c>
      <c r="M32" s="73">
        <f>'0min'!L39</f>
        <v>564</v>
      </c>
      <c r="N32" s="74">
        <f>'0min'!M39</f>
        <v>460</v>
      </c>
    </row>
    <row r="33" spans="2:26" x14ac:dyDescent="0.25">
      <c r="B33" s="59" t="s">
        <v>16</v>
      </c>
      <c r="C33" s="75">
        <f>'0min'!B40</f>
        <v>619</v>
      </c>
      <c r="D33" s="76">
        <f>'0min'!C40</f>
        <v>648</v>
      </c>
      <c r="E33" s="75">
        <f>'0min'!D40</f>
        <v>3439</v>
      </c>
      <c r="F33" s="76">
        <f>'0min'!E40</f>
        <v>2568</v>
      </c>
      <c r="G33" s="75">
        <f>'0min'!F40</f>
        <v>2902</v>
      </c>
      <c r="H33" s="76">
        <f>'0min'!G40</f>
        <v>5045</v>
      </c>
      <c r="I33" s="75">
        <f>'0min'!H40</f>
        <v>4934</v>
      </c>
      <c r="J33" s="76">
        <f>'0min'!I40</f>
        <v>4407</v>
      </c>
      <c r="K33" s="75">
        <f>'0min'!J40</f>
        <v>703</v>
      </c>
      <c r="L33" s="76">
        <f>'0min'!K40</f>
        <v>653</v>
      </c>
      <c r="M33" s="75">
        <f>'0min'!L40</f>
        <v>624</v>
      </c>
      <c r="N33" s="76">
        <f>'0min'!M40</f>
        <v>633</v>
      </c>
    </row>
    <row r="34" spans="2:26" x14ac:dyDescent="0.25">
      <c r="B34" s="59" t="s">
        <v>17</v>
      </c>
      <c r="C34" s="75">
        <f>'0min'!B41</f>
        <v>353</v>
      </c>
      <c r="D34" s="76">
        <f>'0min'!C41</f>
        <v>396</v>
      </c>
      <c r="E34" s="75">
        <f>'0min'!D41</f>
        <v>723</v>
      </c>
      <c r="F34" s="76">
        <f>'0min'!E41</f>
        <v>767</v>
      </c>
      <c r="G34" s="75">
        <f>'0min'!F41</f>
        <v>985</v>
      </c>
      <c r="H34" s="76">
        <f>'0min'!G41</f>
        <v>900</v>
      </c>
      <c r="I34" s="75">
        <f>'0min'!H41</f>
        <v>1555</v>
      </c>
      <c r="J34" s="76">
        <f>'0min'!I41</f>
        <v>1443</v>
      </c>
      <c r="K34" s="75">
        <f>'0min'!J41</f>
        <v>501</v>
      </c>
      <c r="L34" s="76">
        <f>'0min'!K41</f>
        <v>476</v>
      </c>
      <c r="M34" s="75">
        <f>'0min'!L41</f>
        <v>460</v>
      </c>
      <c r="N34" s="76">
        <f>'0min'!M41</f>
        <v>390</v>
      </c>
    </row>
    <row r="35" spans="2:26" x14ac:dyDescent="0.25">
      <c r="B35" s="59" t="s">
        <v>18</v>
      </c>
      <c r="C35" s="77">
        <f>'0min'!B42</f>
        <v>316</v>
      </c>
      <c r="D35" s="78">
        <f>'0min'!C42</f>
        <v>438</v>
      </c>
      <c r="E35" s="77">
        <f>'0min'!D42</f>
        <v>622</v>
      </c>
      <c r="F35" s="78">
        <f>'0min'!E42</f>
        <v>775</v>
      </c>
      <c r="G35" s="77">
        <f>'0min'!F42</f>
        <v>787</v>
      </c>
      <c r="H35" s="78">
        <f>'0min'!G42</f>
        <v>788</v>
      </c>
      <c r="I35" s="77">
        <f>'0min'!H42</f>
        <v>903</v>
      </c>
      <c r="J35" s="78">
        <f>'0min'!I42</f>
        <v>693</v>
      </c>
      <c r="K35" s="77">
        <f>'0min'!J42</f>
        <v>522</v>
      </c>
      <c r="L35" s="78">
        <f>'0min'!K42</f>
        <v>351</v>
      </c>
      <c r="M35" s="77">
        <f>'0min'!L42</f>
        <v>449</v>
      </c>
      <c r="N35" s="78">
        <f>'0min'!M42</f>
        <v>349</v>
      </c>
    </row>
    <row r="38" spans="2:26" x14ac:dyDescent="0.25">
      <c r="B38" s="85" t="s">
        <v>54</v>
      </c>
    </row>
    <row r="40" spans="2:26" x14ac:dyDescent="0.25">
      <c r="B40" s="93" t="s">
        <v>59</v>
      </c>
      <c r="C40" s="96" t="s">
        <v>57</v>
      </c>
      <c r="D40" s="94" t="s">
        <v>58</v>
      </c>
      <c r="E40" s="94" t="s">
        <v>60</v>
      </c>
      <c r="F40" s="94" t="s">
        <v>61</v>
      </c>
      <c r="G40" s="94" t="s">
        <v>62</v>
      </c>
      <c r="H40" s="94" t="s">
        <v>63</v>
      </c>
      <c r="I40" s="94" t="s">
        <v>64</v>
      </c>
      <c r="J40" s="95" t="s">
        <v>65</v>
      </c>
      <c r="K40" s="95" t="s">
        <v>66</v>
      </c>
      <c r="P40" s="93" t="s">
        <v>59</v>
      </c>
      <c r="Q40" s="96" t="s">
        <v>57</v>
      </c>
      <c r="R40" s="94" t="s">
        <v>58</v>
      </c>
      <c r="S40" s="94" t="s">
        <v>60</v>
      </c>
      <c r="T40" s="94" t="s">
        <v>61</v>
      </c>
      <c r="U40" s="94" t="s">
        <v>62</v>
      </c>
      <c r="V40" s="94" t="s">
        <v>63</v>
      </c>
      <c r="W40" s="94" t="s">
        <v>64</v>
      </c>
      <c r="X40" s="95" t="s">
        <v>65</v>
      </c>
      <c r="Y40" s="95" t="s">
        <v>66</v>
      </c>
    </row>
    <row r="41" spans="2:26" x14ac:dyDescent="0.25">
      <c r="B41" s="3" t="s">
        <v>49</v>
      </c>
      <c r="C41" s="69">
        <f>M21</f>
        <v>561</v>
      </c>
      <c r="D41" s="70">
        <f>N21</f>
        <v>328</v>
      </c>
      <c r="E41" s="70">
        <f>M22</f>
        <v>596</v>
      </c>
      <c r="F41" s="70">
        <f>N22</f>
        <v>515</v>
      </c>
      <c r="G41" s="70">
        <f>M23</f>
        <v>422</v>
      </c>
      <c r="H41" s="70">
        <f>N23</f>
        <v>422</v>
      </c>
      <c r="I41" s="70">
        <f>M24</f>
        <v>405</v>
      </c>
      <c r="J41" s="91">
        <f>N24</f>
        <v>329</v>
      </c>
      <c r="K41" s="97">
        <f>AVERAGE(C41:J41)</f>
        <v>447.25</v>
      </c>
      <c r="P41" s="3" t="s">
        <v>49</v>
      </c>
      <c r="Q41" s="69">
        <f>S21</f>
        <v>369</v>
      </c>
      <c r="R41" s="70">
        <f>T21</f>
        <v>418</v>
      </c>
      <c r="S41" s="70">
        <f>S22</f>
        <v>720</v>
      </c>
      <c r="T41" s="70">
        <f>T22</f>
        <v>780</v>
      </c>
      <c r="U41" s="70">
        <f>S23</f>
        <v>449</v>
      </c>
      <c r="V41" s="70">
        <f>T23</f>
        <v>482</v>
      </c>
      <c r="W41" s="70">
        <f>S24</f>
        <v>508</v>
      </c>
      <c r="X41" s="91">
        <f>T24</f>
        <v>617</v>
      </c>
      <c r="Y41" s="97">
        <f>AVERAGE(Q41:X41)</f>
        <v>542.875</v>
      </c>
    </row>
    <row r="42" spans="2:26" x14ac:dyDescent="0.25">
      <c r="B42" s="3" t="s">
        <v>50</v>
      </c>
      <c r="C42" s="69">
        <f>K21</f>
        <v>474</v>
      </c>
      <c r="D42" s="70">
        <f>L21</f>
        <v>728</v>
      </c>
      <c r="E42" s="70">
        <f>K22</f>
        <v>703</v>
      </c>
      <c r="F42" s="70">
        <f>L22</f>
        <v>655</v>
      </c>
      <c r="G42" s="70">
        <f>K23</f>
        <v>518</v>
      </c>
      <c r="H42" s="70">
        <f>L23</f>
        <v>450</v>
      </c>
      <c r="I42" s="70">
        <f>K24</f>
        <v>532</v>
      </c>
      <c r="J42" s="91">
        <f>L24</f>
        <v>355</v>
      </c>
      <c r="K42" s="97">
        <f>AVERAGE(C42:J42)</f>
        <v>551.875</v>
      </c>
      <c r="P42" s="3" t="s">
        <v>50</v>
      </c>
      <c r="Q42" s="69">
        <f>Q21</f>
        <v>360</v>
      </c>
      <c r="R42" s="70">
        <f>R21</f>
        <v>667</v>
      </c>
      <c r="S42" s="70">
        <f>Q22</f>
        <v>500</v>
      </c>
      <c r="T42" s="70">
        <f>R22</f>
        <v>585</v>
      </c>
      <c r="U42" s="70">
        <f>Q23</f>
        <v>322</v>
      </c>
      <c r="V42" s="70">
        <f>R23</f>
        <v>432</v>
      </c>
      <c r="W42" s="70">
        <f>Q24</f>
        <v>321</v>
      </c>
      <c r="X42" s="91">
        <f>R24</f>
        <v>413</v>
      </c>
      <c r="Y42" s="97">
        <f>AVERAGE(Q42:X42)</f>
        <v>450</v>
      </c>
    </row>
    <row r="43" spans="2:26" x14ac:dyDescent="0.25">
      <c r="B43" s="9" t="s">
        <v>51</v>
      </c>
      <c r="C43" s="71">
        <f>K32</f>
        <v>454</v>
      </c>
      <c r="D43" s="72">
        <f>L32</f>
        <v>742</v>
      </c>
      <c r="E43" s="72">
        <f>K33</f>
        <v>703</v>
      </c>
      <c r="F43" s="72">
        <f>L33</f>
        <v>653</v>
      </c>
      <c r="G43" s="72">
        <f>K34</f>
        <v>501</v>
      </c>
      <c r="H43" s="72">
        <f>L34</f>
        <v>476</v>
      </c>
      <c r="I43" s="72">
        <f>K35</f>
        <v>522</v>
      </c>
      <c r="J43" s="92">
        <f>L35</f>
        <v>351</v>
      </c>
      <c r="K43" s="98">
        <f>AVERAGE(C43:J43)</f>
        <v>550.25</v>
      </c>
      <c r="P43" s="9" t="s">
        <v>51</v>
      </c>
      <c r="Q43" s="71">
        <f>V21</f>
        <v>406</v>
      </c>
      <c r="R43" s="72">
        <f>W21</f>
        <v>407</v>
      </c>
      <c r="S43" s="72">
        <f>V22</f>
        <v>814</v>
      </c>
      <c r="T43" s="72">
        <f>W22</f>
        <v>784</v>
      </c>
      <c r="U43" s="72">
        <f>V23</f>
        <v>485</v>
      </c>
      <c r="V43" s="72">
        <f>W23</f>
        <v>515</v>
      </c>
      <c r="W43" s="72">
        <f>V24</f>
        <v>590</v>
      </c>
      <c r="X43" s="92">
        <f>W24</f>
        <v>458</v>
      </c>
      <c r="Y43" s="98">
        <f>AVERAGE(Q43:X43)</f>
        <v>557.375</v>
      </c>
    </row>
    <row r="45" spans="2:26" s="57" customFormat="1" x14ac:dyDescent="0.25">
      <c r="C45" s="145" t="s">
        <v>52</v>
      </c>
      <c r="D45" s="146"/>
      <c r="E45" s="146"/>
      <c r="F45" s="146"/>
      <c r="G45" s="146"/>
      <c r="H45" s="146"/>
      <c r="I45" s="147" t="s">
        <v>53</v>
      </c>
      <c r="J45" s="148"/>
      <c r="K45" s="148"/>
      <c r="L45" s="148"/>
      <c r="M45" s="149"/>
      <c r="N45" s="99"/>
      <c r="P45" s="145" t="s">
        <v>52</v>
      </c>
      <c r="Q45" s="146"/>
      <c r="R45" s="146"/>
      <c r="S45" s="146"/>
      <c r="T45" s="146"/>
      <c r="U45" s="146"/>
      <c r="V45" s="147" t="s">
        <v>53</v>
      </c>
      <c r="W45" s="148"/>
      <c r="X45" s="148"/>
      <c r="Y45" s="148"/>
      <c r="Z45" s="149"/>
    </row>
    <row r="46" spans="2:26" s="90" customFormat="1" x14ac:dyDescent="0.25">
      <c r="C46" s="112" t="s">
        <v>55</v>
      </c>
      <c r="D46" s="113" t="s">
        <v>56</v>
      </c>
      <c r="E46" s="114" t="s">
        <v>57</v>
      </c>
      <c r="F46" s="114" t="s">
        <v>58</v>
      </c>
      <c r="G46" s="113" t="s">
        <v>66</v>
      </c>
      <c r="H46" s="114" t="s">
        <v>67</v>
      </c>
      <c r="I46" s="113" t="s">
        <v>56</v>
      </c>
      <c r="J46" s="114" t="s">
        <v>57</v>
      </c>
      <c r="K46" s="114" t="s">
        <v>58</v>
      </c>
      <c r="L46" s="113" t="s">
        <v>66</v>
      </c>
      <c r="M46" s="115" t="s">
        <v>67</v>
      </c>
      <c r="P46" s="112" t="s">
        <v>55</v>
      </c>
      <c r="Q46" s="113" t="s">
        <v>56</v>
      </c>
      <c r="R46" s="114" t="s">
        <v>57</v>
      </c>
      <c r="S46" s="114" t="s">
        <v>58</v>
      </c>
      <c r="T46" s="113" t="s">
        <v>66</v>
      </c>
      <c r="U46" s="114" t="s">
        <v>67</v>
      </c>
      <c r="V46" s="113" t="s">
        <v>56</v>
      </c>
      <c r="W46" s="114" t="s">
        <v>57</v>
      </c>
      <c r="X46" s="114" t="s">
        <v>58</v>
      </c>
      <c r="Y46" s="113" t="s">
        <v>66</v>
      </c>
      <c r="Z46" s="115" t="s">
        <v>67</v>
      </c>
    </row>
    <row r="47" spans="2:26" s="90" customFormat="1" x14ac:dyDescent="0.25">
      <c r="C47" s="156" t="str">
        <f>C5</f>
        <v>MDV6199</v>
      </c>
      <c r="D47" s="109">
        <v>4.0000000000000002E-4</v>
      </c>
      <c r="E47" s="87">
        <f>C17</f>
        <v>0</v>
      </c>
      <c r="F47" s="87">
        <f t="shared" ref="F47:F50" si="0">D17</f>
        <v>49985</v>
      </c>
      <c r="G47" s="106">
        <f>AVERAGE(E47:F47)</f>
        <v>24992.5</v>
      </c>
      <c r="H47" s="116">
        <f>G47/$K$42</f>
        <v>45.286523216308041</v>
      </c>
      <c r="I47" s="109">
        <v>1E-4</v>
      </c>
      <c r="J47" s="87">
        <f>C28</f>
        <v>16335</v>
      </c>
      <c r="K47" s="87">
        <f t="shared" ref="K47:K50" si="1">D28</f>
        <v>17401</v>
      </c>
      <c r="L47" s="106">
        <f>AVERAGE(J47:K47)</f>
        <v>16868</v>
      </c>
      <c r="M47" s="119">
        <f>L47/$K$43</f>
        <v>30.655156746933212</v>
      </c>
      <c r="P47" s="156" t="str">
        <f>Q5</f>
        <v>MDV8507</v>
      </c>
      <c r="Q47" s="109">
        <v>4.0000000000000002E-4</v>
      </c>
      <c r="R47" s="87">
        <f>Q17</f>
        <v>1020</v>
      </c>
      <c r="S47" s="87">
        <f t="shared" ref="S47:S50" si="2">R17</f>
        <v>1449</v>
      </c>
      <c r="T47" s="106">
        <f>AVERAGE(R47:S47)</f>
        <v>1234.5</v>
      </c>
      <c r="U47" s="100">
        <f>T47/$Y$42</f>
        <v>2.7433333333333332</v>
      </c>
      <c r="V47" s="109">
        <v>1E-4</v>
      </c>
      <c r="W47" s="87">
        <f>V17</f>
        <v>913</v>
      </c>
      <c r="X47" s="87">
        <f t="shared" ref="X47:X50" si="3">W17</f>
        <v>741</v>
      </c>
      <c r="Y47" s="106">
        <f>AVERAGE(W47:X47)</f>
        <v>827</v>
      </c>
      <c r="Z47" s="100">
        <f>Y47/$Y$43</f>
        <v>1.4837407490468715</v>
      </c>
    </row>
    <row r="48" spans="2:26" s="90" customFormat="1" x14ac:dyDescent="0.25">
      <c r="C48" s="157"/>
      <c r="D48" s="110">
        <f>D47/3.16</f>
        <v>1.2658227848101267E-4</v>
      </c>
      <c r="E48" s="88">
        <f t="shared" ref="E48:E50" si="4">C18</f>
        <v>35417</v>
      </c>
      <c r="F48" s="88">
        <f t="shared" si="0"/>
        <v>32436</v>
      </c>
      <c r="G48" s="107">
        <f t="shared" ref="G48:G86" si="5">AVERAGE(E48:F48)</f>
        <v>33926.5</v>
      </c>
      <c r="H48" s="117">
        <f t="shared" ref="H48:H86" si="6">G48/$K$42</f>
        <v>61.474971687429218</v>
      </c>
      <c r="I48" s="110">
        <f>I47/3.16</f>
        <v>3.1645569620253167E-5</v>
      </c>
      <c r="J48" s="88">
        <f t="shared" ref="J48:J50" si="7">C29</f>
        <v>5122</v>
      </c>
      <c r="K48" s="88">
        <f t="shared" si="1"/>
        <v>5187</v>
      </c>
      <c r="L48" s="107">
        <f t="shared" ref="L48:L54" si="8">AVERAGE(J48:K48)</f>
        <v>5154.5</v>
      </c>
      <c r="M48" s="120">
        <f t="shared" ref="M48:M86" si="9">L48/$K$43</f>
        <v>9.367560199909132</v>
      </c>
      <c r="P48" s="157"/>
      <c r="Q48" s="110">
        <f t="shared" ref="Q48:Q54" si="10">Q47/3.16</f>
        <v>1.2658227848101267E-4</v>
      </c>
      <c r="R48" s="88">
        <f t="shared" ref="R48" si="11">Q18</f>
        <v>595</v>
      </c>
      <c r="S48" s="88">
        <f t="shared" si="2"/>
        <v>661</v>
      </c>
      <c r="T48" s="107">
        <f t="shared" ref="T48:T54" si="12">AVERAGE(R48:S48)</f>
        <v>628</v>
      </c>
      <c r="U48" s="102">
        <f t="shared" ref="U48:U54" si="13">T48/$Y$42</f>
        <v>1.3955555555555557</v>
      </c>
      <c r="V48" s="110">
        <f>V47/3.16</f>
        <v>3.1645569620253167E-5</v>
      </c>
      <c r="W48" s="88">
        <f t="shared" ref="W48" si="14">V18</f>
        <v>526</v>
      </c>
      <c r="X48" s="88">
        <f t="shared" si="3"/>
        <v>508</v>
      </c>
      <c r="Y48" s="107">
        <f t="shared" ref="Y48:Y54" si="15">AVERAGE(W48:X48)</f>
        <v>517</v>
      </c>
      <c r="Z48" s="103">
        <f t="shared" ref="Z48:Z54" si="16">Y48/$Y$43</f>
        <v>0.92756223368468271</v>
      </c>
    </row>
    <row r="49" spans="3:26" s="90" customFormat="1" x14ac:dyDescent="0.25">
      <c r="C49" s="157"/>
      <c r="D49" s="110">
        <f t="shared" ref="D49:D50" si="17">D48/3.16</f>
        <v>4.00576830636116E-5</v>
      </c>
      <c r="E49" s="88">
        <f t="shared" si="4"/>
        <v>11391</v>
      </c>
      <c r="F49" s="88">
        <f t="shared" si="0"/>
        <v>9768</v>
      </c>
      <c r="G49" s="107">
        <f t="shared" si="5"/>
        <v>10579.5</v>
      </c>
      <c r="H49" s="117">
        <f t="shared" si="6"/>
        <v>19.170101925254812</v>
      </c>
      <c r="I49" s="110">
        <f t="shared" ref="I49:I50" si="18">I48/3.16</f>
        <v>1.00144207659029E-5</v>
      </c>
      <c r="J49" s="88">
        <f t="shared" si="7"/>
        <v>1500</v>
      </c>
      <c r="K49" s="88">
        <f t="shared" si="1"/>
        <v>1397</v>
      </c>
      <c r="L49" s="107">
        <f t="shared" si="8"/>
        <v>1448.5</v>
      </c>
      <c r="M49" s="103">
        <f t="shared" si="9"/>
        <v>2.632439800090868</v>
      </c>
      <c r="P49" s="157"/>
      <c r="Q49" s="110">
        <f t="shared" si="10"/>
        <v>4.00576830636116E-5</v>
      </c>
      <c r="R49" s="88">
        <f t="shared" ref="R49" si="19">Q19</f>
        <v>527</v>
      </c>
      <c r="S49" s="88">
        <f t="shared" si="2"/>
        <v>578</v>
      </c>
      <c r="T49" s="107">
        <f t="shared" si="12"/>
        <v>552.5</v>
      </c>
      <c r="U49" s="102">
        <f t="shared" si="13"/>
        <v>1.2277777777777779</v>
      </c>
      <c r="V49" s="110">
        <f t="shared" ref="V49:V50" si="20">V48/3.16</f>
        <v>1.00144207659029E-5</v>
      </c>
      <c r="W49" s="88">
        <f t="shared" ref="W49" si="21">V19</f>
        <v>733</v>
      </c>
      <c r="X49" s="88">
        <f t="shared" si="3"/>
        <v>771</v>
      </c>
      <c r="Y49" s="107">
        <f t="shared" si="15"/>
        <v>752</v>
      </c>
      <c r="Z49" s="103">
        <f t="shared" si="16"/>
        <v>1.3491814308140839</v>
      </c>
    </row>
    <row r="50" spans="3:26" s="90" customFormat="1" x14ac:dyDescent="0.25">
      <c r="C50" s="158"/>
      <c r="D50" s="111">
        <f t="shared" si="17"/>
        <v>1.2676481982155569E-5</v>
      </c>
      <c r="E50" s="89">
        <f t="shared" si="4"/>
        <v>3157</v>
      </c>
      <c r="F50" s="89">
        <f t="shared" si="0"/>
        <v>2679</v>
      </c>
      <c r="G50" s="108">
        <f t="shared" si="5"/>
        <v>2918</v>
      </c>
      <c r="H50" s="118">
        <f t="shared" si="6"/>
        <v>5.2874292185730463</v>
      </c>
      <c r="I50" s="111">
        <f t="shared" si="18"/>
        <v>3.1691204955388923E-6</v>
      </c>
      <c r="J50" s="89">
        <f t="shared" si="7"/>
        <v>773</v>
      </c>
      <c r="K50" s="89">
        <f t="shared" si="1"/>
        <v>719</v>
      </c>
      <c r="L50" s="108">
        <f t="shared" si="8"/>
        <v>746</v>
      </c>
      <c r="M50" s="105">
        <f t="shared" si="9"/>
        <v>1.3557473875511132</v>
      </c>
      <c r="P50" s="158"/>
      <c r="Q50" s="111">
        <f t="shared" si="10"/>
        <v>1.2676481982155569E-5</v>
      </c>
      <c r="R50" s="89">
        <f t="shared" ref="R50" si="22">Q20</f>
        <v>326</v>
      </c>
      <c r="S50" s="89">
        <f t="shared" si="2"/>
        <v>454</v>
      </c>
      <c r="T50" s="108">
        <f t="shared" si="12"/>
        <v>390</v>
      </c>
      <c r="U50" s="104">
        <f t="shared" si="13"/>
        <v>0.8666666666666667</v>
      </c>
      <c r="V50" s="111">
        <f t="shared" si="20"/>
        <v>3.1691204955388923E-6</v>
      </c>
      <c r="W50" s="89">
        <f t="shared" ref="W50" si="23">V20</f>
        <v>498</v>
      </c>
      <c r="X50" s="89">
        <f t="shared" si="3"/>
        <v>838</v>
      </c>
      <c r="Y50" s="108">
        <f t="shared" si="15"/>
        <v>668</v>
      </c>
      <c r="Z50" s="105">
        <f t="shared" si="16"/>
        <v>1.1984749943933617</v>
      </c>
    </row>
    <row r="51" spans="3:26" s="90" customFormat="1" x14ac:dyDescent="0.25">
      <c r="C51" s="156" t="str">
        <f>E5</f>
        <v>MDV6200</v>
      </c>
      <c r="D51" s="109">
        <v>4.0000000000000002E-4</v>
      </c>
      <c r="E51" s="87">
        <f>E17</f>
        <v>49985</v>
      </c>
      <c r="F51" s="87">
        <f t="shared" ref="F51:F54" si="24">F17</f>
        <v>49985</v>
      </c>
      <c r="G51" s="106">
        <f t="shared" si="5"/>
        <v>49985</v>
      </c>
      <c r="H51" s="116">
        <f t="shared" si="6"/>
        <v>90.573046432616081</v>
      </c>
      <c r="I51" s="109">
        <v>1E-4</v>
      </c>
      <c r="J51" s="87">
        <f>E28</f>
        <v>13773</v>
      </c>
      <c r="K51" s="87">
        <f t="shared" ref="K51:K54" si="25">F28</f>
        <v>14772</v>
      </c>
      <c r="L51" s="106">
        <f t="shared" si="8"/>
        <v>14272.5</v>
      </c>
      <c r="M51" s="119">
        <f t="shared" si="9"/>
        <v>25.938209904588824</v>
      </c>
      <c r="P51" s="156" t="str">
        <f>S5</f>
        <v>MDV8508</v>
      </c>
      <c r="Q51" s="109">
        <v>4.0000000000000002E-4</v>
      </c>
      <c r="R51" s="87">
        <f>S17</f>
        <v>967</v>
      </c>
      <c r="S51" s="87">
        <f t="shared" ref="S51:S54" si="26">T17</f>
        <v>954</v>
      </c>
      <c r="T51" s="106">
        <f t="shared" si="12"/>
        <v>960.5</v>
      </c>
      <c r="U51" s="100">
        <f t="shared" si="13"/>
        <v>2.1344444444444446</v>
      </c>
      <c r="V51" s="109">
        <v>1E-4</v>
      </c>
      <c r="W51" s="87">
        <f>X17</f>
        <v>692</v>
      </c>
      <c r="X51" s="87">
        <f t="shared" ref="X51:X54" si="27">Y17</f>
        <v>624</v>
      </c>
      <c r="Y51" s="106">
        <f t="shared" si="15"/>
        <v>658</v>
      </c>
      <c r="Z51" s="101">
        <f t="shared" si="16"/>
        <v>1.1805337519623234</v>
      </c>
    </row>
    <row r="52" spans="3:26" s="90" customFormat="1" x14ac:dyDescent="0.25">
      <c r="C52" s="157"/>
      <c r="D52" s="110">
        <f t="shared" ref="D52:D86" si="28">D51/3.16</f>
        <v>1.2658227848101267E-4</v>
      </c>
      <c r="E52" s="88">
        <f t="shared" ref="E52" si="29">E18</f>
        <v>24892</v>
      </c>
      <c r="F52" s="88">
        <f t="shared" si="24"/>
        <v>25156</v>
      </c>
      <c r="G52" s="107">
        <f t="shared" si="5"/>
        <v>25024</v>
      </c>
      <c r="H52" s="117">
        <f t="shared" si="6"/>
        <v>45.343601359003401</v>
      </c>
      <c r="I52" s="110">
        <f>I51/3.16</f>
        <v>3.1645569620253167E-5</v>
      </c>
      <c r="J52" s="88">
        <f t="shared" ref="J52:J54" si="30">E29</f>
        <v>4454</v>
      </c>
      <c r="K52" s="88">
        <f t="shared" si="25"/>
        <v>4317</v>
      </c>
      <c r="L52" s="107">
        <f t="shared" si="8"/>
        <v>4385.5</v>
      </c>
      <c r="M52" s="120">
        <f t="shared" si="9"/>
        <v>7.970013630168105</v>
      </c>
      <c r="P52" s="157"/>
      <c r="Q52" s="110">
        <f t="shared" ref="Q52" si="31">Q51/3.16</f>
        <v>1.2658227848101267E-4</v>
      </c>
      <c r="R52" s="88">
        <f t="shared" ref="R52" si="32">S18</f>
        <v>706</v>
      </c>
      <c r="S52" s="88">
        <f t="shared" si="26"/>
        <v>767</v>
      </c>
      <c r="T52" s="107">
        <f t="shared" si="12"/>
        <v>736.5</v>
      </c>
      <c r="U52" s="102">
        <f t="shared" si="13"/>
        <v>1.6366666666666667</v>
      </c>
      <c r="V52" s="110">
        <f>V51/3.16</f>
        <v>3.1645569620253167E-5</v>
      </c>
      <c r="W52" s="88">
        <f t="shared" ref="W52" si="33">X18</f>
        <v>593</v>
      </c>
      <c r="X52" s="88">
        <f t="shared" si="27"/>
        <v>598</v>
      </c>
      <c r="Y52" s="107">
        <f t="shared" si="15"/>
        <v>595.5</v>
      </c>
      <c r="Z52" s="103">
        <f t="shared" si="16"/>
        <v>1.0684009867683337</v>
      </c>
    </row>
    <row r="53" spans="3:26" s="90" customFormat="1" x14ac:dyDescent="0.25">
      <c r="C53" s="157"/>
      <c r="D53" s="110">
        <f t="shared" si="28"/>
        <v>4.00576830636116E-5</v>
      </c>
      <c r="E53" s="88">
        <f t="shared" ref="E53" si="34">E19</f>
        <v>7458</v>
      </c>
      <c r="F53" s="88">
        <f t="shared" si="24"/>
        <v>7376</v>
      </c>
      <c r="G53" s="107">
        <f t="shared" si="5"/>
        <v>7417</v>
      </c>
      <c r="H53" s="117">
        <f t="shared" si="6"/>
        <v>13.439637599093997</v>
      </c>
      <c r="I53" s="110">
        <f t="shared" ref="I53:I54" si="35">I52/3.16</f>
        <v>1.00144207659029E-5</v>
      </c>
      <c r="J53" s="88">
        <f t="shared" si="30"/>
        <v>1448</v>
      </c>
      <c r="K53" s="88">
        <f t="shared" si="25"/>
        <v>1526</v>
      </c>
      <c r="L53" s="107">
        <f t="shared" si="8"/>
        <v>1487</v>
      </c>
      <c r="M53" s="103">
        <f t="shared" si="9"/>
        <v>2.7024079963652885</v>
      </c>
      <c r="P53" s="157"/>
      <c r="Q53" s="110">
        <f t="shared" si="10"/>
        <v>4.00576830636116E-5</v>
      </c>
      <c r="R53" s="88">
        <f t="shared" ref="R53" si="36">S19</f>
        <v>813</v>
      </c>
      <c r="S53" s="88">
        <f t="shared" si="26"/>
        <v>829</v>
      </c>
      <c r="T53" s="107">
        <f t="shared" si="12"/>
        <v>821</v>
      </c>
      <c r="U53" s="102">
        <f t="shared" si="13"/>
        <v>1.8244444444444445</v>
      </c>
      <c r="V53" s="110">
        <f t="shared" ref="V53:V54" si="37">V52/3.16</f>
        <v>1.00144207659029E-5</v>
      </c>
      <c r="W53" s="88">
        <f t="shared" ref="W53" si="38">X19</f>
        <v>740</v>
      </c>
      <c r="X53" s="88">
        <f t="shared" si="27"/>
        <v>734</v>
      </c>
      <c r="Y53" s="107">
        <f t="shared" si="15"/>
        <v>737</v>
      </c>
      <c r="Z53" s="103">
        <f t="shared" si="16"/>
        <v>1.3222695671675264</v>
      </c>
    </row>
    <row r="54" spans="3:26" s="90" customFormat="1" x14ac:dyDescent="0.25">
      <c r="C54" s="158"/>
      <c r="D54" s="111">
        <f t="shared" si="28"/>
        <v>1.2676481982155569E-5</v>
      </c>
      <c r="E54" s="89">
        <f t="shared" ref="E54" si="39">E20</f>
        <v>2315</v>
      </c>
      <c r="F54" s="89">
        <f t="shared" si="24"/>
        <v>2344</v>
      </c>
      <c r="G54" s="108">
        <f t="shared" si="5"/>
        <v>2329.5</v>
      </c>
      <c r="H54" s="118">
        <f t="shared" si="6"/>
        <v>4.2210645526613817</v>
      </c>
      <c r="I54" s="111">
        <f t="shared" si="35"/>
        <v>3.1691204955388923E-6</v>
      </c>
      <c r="J54" s="89">
        <f t="shared" si="30"/>
        <v>588</v>
      </c>
      <c r="K54" s="89">
        <f t="shared" si="25"/>
        <v>805</v>
      </c>
      <c r="L54" s="108">
        <f t="shared" si="8"/>
        <v>696.5</v>
      </c>
      <c r="M54" s="105">
        <f t="shared" si="9"/>
        <v>1.2657882780554293</v>
      </c>
      <c r="P54" s="158"/>
      <c r="Q54" s="111">
        <f t="shared" si="10"/>
        <v>1.2676481982155569E-5</v>
      </c>
      <c r="R54" s="89">
        <f t="shared" ref="R54" si="40">S20</f>
        <v>702</v>
      </c>
      <c r="S54" s="89">
        <f t="shared" si="26"/>
        <v>475</v>
      </c>
      <c r="T54" s="108">
        <f t="shared" si="12"/>
        <v>588.5</v>
      </c>
      <c r="U54" s="104">
        <f t="shared" si="13"/>
        <v>1.3077777777777777</v>
      </c>
      <c r="V54" s="111">
        <f t="shared" si="37"/>
        <v>3.1691204955388923E-6</v>
      </c>
      <c r="W54" s="89">
        <f t="shared" ref="W54" si="41">X20</f>
        <v>433</v>
      </c>
      <c r="X54" s="89">
        <f t="shared" si="27"/>
        <v>439</v>
      </c>
      <c r="Y54" s="108">
        <f t="shared" si="15"/>
        <v>436</v>
      </c>
      <c r="Z54" s="105">
        <f t="shared" si="16"/>
        <v>0.782238169993272</v>
      </c>
    </row>
    <row r="55" spans="3:26" s="90" customFormat="1" x14ac:dyDescent="0.25">
      <c r="C55" s="156" t="str">
        <f>G5</f>
        <v>MDV7818</v>
      </c>
      <c r="D55" s="109">
        <v>4.0000000000000002E-4</v>
      </c>
      <c r="E55" s="87">
        <f>G17</f>
        <v>880</v>
      </c>
      <c r="F55" s="87">
        <f t="shared" ref="F55:F58" si="42">H17</f>
        <v>1090</v>
      </c>
      <c r="G55" s="106">
        <f t="shared" si="5"/>
        <v>985</v>
      </c>
      <c r="H55" s="100">
        <f t="shared" si="6"/>
        <v>1.7848244620611551</v>
      </c>
      <c r="I55" s="109">
        <v>1E-4</v>
      </c>
      <c r="J55" s="87">
        <f>G28</f>
        <v>695</v>
      </c>
      <c r="K55" s="87">
        <f t="shared" ref="K55:K58" si="43">H28</f>
        <v>837</v>
      </c>
      <c r="L55" s="106">
        <f t="shared" ref="L55:L86" si="44">AVERAGE(J55:K55)</f>
        <v>766</v>
      </c>
      <c r="M55" s="101">
        <f t="shared" si="9"/>
        <v>1.3920945024988642</v>
      </c>
    </row>
    <row r="56" spans="3:26" s="90" customFormat="1" x14ac:dyDescent="0.25">
      <c r="C56" s="157"/>
      <c r="D56" s="110">
        <f t="shared" ref="D56" si="45">D55/3.16</f>
        <v>1.2658227848101267E-4</v>
      </c>
      <c r="E56" s="88">
        <f t="shared" ref="E56:E58" si="46">G18</f>
        <v>594</v>
      </c>
      <c r="F56" s="88">
        <f t="shared" si="42"/>
        <v>628</v>
      </c>
      <c r="G56" s="107">
        <f t="shared" si="5"/>
        <v>611</v>
      </c>
      <c r="H56" s="102">
        <f t="shared" si="6"/>
        <v>1.1071347678369197</v>
      </c>
      <c r="I56" s="110">
        <f t="shared" ref="I56:I82" si="47">I55/3.16</f>
        <v>3.1645569620253167E-5</v>
      </c>
      <c r="J56" s="88">
        <f t="shared" ref="J56:J58" si="48">G29</f>
        <v>539</v>
      </c>
      <c r="K56" s="88">
        <f t="shared" si="43"/>
        <v>609</v>
      </c>
      <c r="L56" s="107">
        <f t="shared" si="44"/>
        <v>574</v>
      </c>
      <c r="M56" s="103">
        <f t="shared" si="9"/>
        <v>1.0431621990004543</v>
      </c>
    </row>
    <row r="57" spans="3:26" s="90" customFormat="1" x14ac:dyDescent="0.25">
      <c r="C57" s="157"/>
      <c r="D57" s="110">
        <f t="shared" si="28"/>
        <v>4.00576830636116E-5</v>
      </c>
      <c r="E57" s="88">
        <f t="shared" si="46"/>
        <v>862</v>
      </c>
      <c r="F57" s="88">
        <f t="shared" si="42"/>
        <v>822</v>
      </c>
      <c r="G57" s="107">
        <f t="shared" si="5"/>
        <v>842</v>
      </c>
      <c r="H57" s="102">
        <f t="shared" si="6"/>
        <v>1.5257078142695357</v>
      </c>
      <c r="I57" s="110">
        <f t="shared" si="47"/>
        <v>1.00144207659029E-5</v>
      </c>
      <c r="J57" s="88">
        <f t="shared" si="48"/>
        <v>757</v>
      </c>
      <c r="K57" s="88">
        <f t="shared" si="43"/>
        <v>667</v>
      </c>
      <c r="L57" s="107">
        <f t="shared" si="44"/>
        <v>712</v>
      </c>
      <c r="M57" s="103">
        <f t="shared" si="9"/>
        <v>1.2939572921399365</v>
      </c>
    </row>
    <row r="58" spans="3:26" s="90" customFormat="1" x14ac:dyDescent="0.25">
      <c r="C58" s="158"/>
      <c r="D58" s="111">
        <f t="shared" si="28"/>
        <v>1.2676481982155569E-5</v>
      </c>
      <c r="E58" s="89">
        <f t="shared" si="46"/>
        <v>857</v>
      </c>
      <c r="F58" s="89">
        <f t="shared" si="42"/>
        <v>508</v>
      </c>
      <c r="G58" s="108">
        <f t="shared" si="5"/>
        <v>682.5</v>
      </c>
      <c r="H58" s="104">
        <f t="shared" si="6"/>
        <v>1.2366930917327292</v>
      </c>
      <c r="I58" s="111">
        <f t="shared" si="47"/>
        <v>3.1691204955388923E-6</v>
      </c>
      <c r="J58" s="89">
        <f t="shared" si="48"/>
        <v>822</v>
      </c>
      <c r="K58" s="89">
        <f t="shared" si="43"/>
        <v>441</v>
      </c>
      <c r="L58" s="108">
        <f t="shared" si="44"/>
        <v>631.5</v>
      </c>
      <c r="M58" s="105">
        <f t="shared" si="9"/>
        <v>1.1476601544752385</v>
      </c>
    </row>
    <row r="59" spans="3:26" s="90" customFormat="1" x14ac:dyDescent="0.25">
      <c r="C59" s="156" t="str">
        <f>I5</f>
        <v>MDV8495</v>
      </c>
      <c r="D59" s="109">
        <v>4.0000000000000002E-4</v>
      </c>
      <c r="E59" s="87">
        <f>I17</f>
        <v>49981</v>
      </c>
      <c r="F59" s="87">
        <f t="shared" ref="F59:F62" si="49">J17</f>
        <v>49985</v>
      </c>
      <c r="G59" s="106">
        <f t="shared" si="5"/>
        <v>49983</v>
      </c>
      <c r="H59" s="116">
        <f t="shared" si="6"/>
        <v>90.569422423556063</v>
      </c>
      <c r="I59" s="109">
        <v>1E-4</v>
      </c>
      <c r="J59" s="87">
        <f>I28</f>
        <v>16169</v>
      </c>
      <c r="K59" s="87">
        <f t="shared" ref="K59:K62" si="50">J28</f>
        <v>16149</v>
      </c>
      <c r="L59" s="106">
        <f t="shared" si="44"/>
        <v>16159</v>
      </c>
      <c r="M59" s="119">
        <f t="shared" si="9"/>
        <v>29.36665152203544</v>
      </c>
    </row>
    <row r="60" spans="3:26" s="90" customFormat="1" x14ac:dyDescent="0.25">
      <c r="C60" s="157"/>
      <c r="D60" s="110">
        <f t="shared" ref="D60" si="51">D59/3.16</f>
        <v>1.2658227848101267E-4</v>
      </c>
      <c r="E60" s="88">
        <f t="shared" ref="E60:E62" si="52">I18</f>
        <v>25223</v>
      </c>
      <c r="F60" s="88">
        <f t="shared" si="49"/>
        <v>24056</v>
      </c>
      <c r="G60" s="107">
        <f t="shared" si="5"/>
        <v>24639.5</v>
      </c>
      <c r="H60" s="117">
        <f t="shared" si="6"/>
        <v>44.646885617214046</v>
      </c>
      <c r="I60" s="110">
        <f t="shared" ref="I60:I86" si="53">I59/3.16</f>
        <v>3.1645569620253167E-5</v>
      </c>
      <c r="J60" s="88">
        <f t="shared" ref="J60" si="54">I29</f>
        <v>3475</v>
      </c>
      <c r="K60" s="88">
        <f t="shared" si="50"/>
        <v>3936</v>
      </c>
      <c r="L60" s="107">
        <f t="shared" si="44"/>
        <v>3705.5</v>
      </c>
      <c r="M60" s="120">
        <f t="shared" si="9"/>
        <v>6.734211721944571</v>
      </c>
    </row>
    <row r="61" spans="3:26" s="90" customFormat="1" x14ac:dyDescent="0.25">
      <c r="C61" s="157"/>
      <c r="D61" s="110">
        <f t="shared" si="28"/>
        <v>4.00576830636116E-5</v>
      </c>
      <c r="E61" s="88">
        <f t="shared" si="52"/>
        <v>6648</v>
      </c>
      <c r="F61" s="88">
        <f t="shared" si="49"/>
        <v>6480</v>
      </c>
      <c r="G61" s="107">
        <f t="shared" si="5"/>
        <v>6564</v>
      </c>
      <c r="H61" s="117">
        <f t="shared" si="6"/>
        <v>11.893997734994338</v>
      </c>
      <c r="I61" s="110">
        <f t="shared" si="53"/>
        <v>1.00144207659029E-5</v>
      </c>
      <c r="J61" s="88">
        <f t="shared" ref="J61" si="55">I30</f>
        <v>1363</v>
      </c>
      <c r="K61" s="88">
        <f t="shared" si="50"/>
        <v>1240</v>
      </c>
      <c r="L61" s="107">
        <f t="shared" si="44"/>
        <v>1301.5</v>
      </c>
      <c r="M61" s="103">
        <f t="shared" si="9"/>
        <v>2.365288505224898</v>
      </c>
    </row>
    <row r="62" spans="3:26" s="90" customFormat="1" x14ac:dyDescent="0.25">
      <c r="C62" s="158"/>
      <c r="D62" s="111">
        <f t="shared" si="28"/>
        <v>1.2676481982155569E-5</v>
      </c>
      <c r="E62" s="89">
        <f t="shared" si="52"/>
        <v>1605</v>
      </c>
      <c r="F62" s="89">
        <f t="shared" si="49"/>
        <v>1114</v>
      </c>
      <c r="G62" s="108">
        <f t="shared" si="5"/>
        <v>1359.5</v>
      </c>
      <c r="H62" s="104">
        <f t="shared" si="6"/>
        <v>2.4634201585503965</v>
      </c>
      <c r="I62" s="111">
        <f t="shared" si="53"/>
        <v>3.1691204955388923E-6</v>
      </c>
      <c r="J62" s="89">
        <f t="shared" ref="J62" si="56">I31</f>
        <v>853</v>
      </c>
      <c r="K62" s="89">
        <f t="shared" si="50"/>
        <v>491</v>
      </c>
      <c r="L62" s="108">
        <f t="shared" si="44"/>
        <v>672</v>
      </c>
      <c r="M62" s="105">
        <f t="shared" si="9"/>
        <v>1.2212630622444343</v>
      </c>
    </row>
    <row r="63" spans="3:26" s="90" customFormat="1" x14ac:dyDescent="0.25">
      <c r="C63" s="156" t="str">
        <f>K5</f>
        <v>MDV8496</v>
      </c>
      <c r="D63" s="109">
        <v>4.0000000000000002E-4</v>
      </c>
      <c r="E63" s="87">
        <f>K17</f>
        <v>49944</v>
      </c>
      <c r="F63" s="87">
        <f t="shared" ref="F63:F66" si="57">L17</f>
        <v>49985</v>
      </c>
      <c r="G63" s="106">
        <f t="shared" si="5"/>
        <v>49964.5</v>
      </c>
      <c r="H63" s="116">
        <f t="shared" si="6"/>
        <v>90.535900339750853</v>
      </c>
      <c r="I63" s="109">
        <v>1E-4</v>
      </c>
      <c r="J63" s="87">
        <f>K28</f>
        <v>9848</v>
      </c>
      <c r="K63" s="87">
        <f t="shared" ref="K63:K66" si="58">L28</f>
        <v>8689</v>
      </c>
      <c r="L63" s="106">
        <f t="shared" si="44"/>
        <v>9268.5</v>
      </c>
      <c r="M63" s="119">
        <f t="shared" si="9"/>
        <v>16.844161744661516</v>
      </c>
    </row>
    <row r="64" spans="3:26" s="90" customFormat="1" x14ac:dyDescent="0.25">
      <c r="C64" s="157"/>
      <c r="D64" s="110">
        <f t="shared" ref="D64" si="59">D63/3.16</f>
        <v>1.2658227848101267E-4</v>
      </c>
      <c r="E64" s="88">
        <f t="shared" ref="E64:E66" si="60">K18</f>
        <v>19660</v>
      </c>
      <c r="F64" s="88">
        <f t="shared" si="57"/>
        <v>17436</v>
      </c>
      <c r="G64" s="107">
        <f t="shared" si="5"/>
        <v>18548</v>
      </c>
      <c r="H64" s="117">
        <f t="shared" si="6"/>
        <v>33.609060022650056</v>
      </c>
      <c r="I64" s="110">
        <f t="shared" ref="I64" si="61">I63/3.16</f>
        <v>3.1645569620253167E-5</v>
      </c>
      <c r="J64" s="88">
        <f t="shared" ref="J64" si="62">K29</f>
        <v>2989</v>
      </c>
      <c r="K64" s="88">
        <f t="shared" si="58"/>
        <v>2550</v>
      </c>
      <c r="L64" s="107">
        <f t="shared" si="44"/>
        <v>2769.5</v>
      </c>
      <c r="M64" s="120">
        <f t="shared" si="9"/>
        <v>5.033166742389823</v>
      </c>
    </row>
    <row r="65" spans="3:13" s="90" customFormat="1" x14ac:dyDescent="0.25">
      <c r="C65" s="157"/>
      <c r="D65" s="110">
        <f t="shared" si="28"/>
        <v>4.00576830636116E-5</v>
      </c>
      <c r="E65" s="88">
        <f t="shared" si="60"/>
        <v>6033</v>
      </c>
      <c r="F65" s="88">
        <f t="shared" si="57"/>
        <v>5231</v>
      </c>
      <c r="G65" s="107">
        <f t="shared" si="5"/>
        <v>5632</v>
      </c>
      <c r="H65" s="117">
        <f t="shared" si="6"/>
        <v>10.205209513023783</v>
      </c>
      <c r="I65" s="110">
        <f t="shared" si="47"/>
        <v>1.00144207659029E-5</v>
      </c>
      <c r="J65" s="88">
        <f t="shared" ref="J65" si="63">K30</f>
        <v>1143</v>
      </c>
      <c r="K65" s="88">
        <f t="shared" si="58"/>
        <v>1323</v>
      </c>
      <c r="L65" s="107">
        <f t="shared" si="44"/>
        <v>1233</v>
      </c>
      <c r="M65" s="103">
        <f t="shared" si="9"/>
        <v>2.2407996365288505</v>
      </c>
    </row>
    <row r="66" spans="3:13" s="90" customFormat="1" x14ac:dyDescent="0.25">
      <c r="C66" s="158"/>
      <c r="D66" s="111">
        <f t="shared" si="28"/>
        <v>1.2676481982155569E-5</v>
      </c>
      <c r="E66" s="89">
        <f t="shared" si="60"/>
        <v>1522</v>
      </c>
      <c r="F66" s="89">
        <f t="shared" si="57"/>
        <v>1355</v>
      </c>
      <c r="G66" s="108">
        <f t="shared" si="5"/>
        <v>1438.5</v>
      </c>
      <c r="H66" s="104">
        <f t="shared" si="6"/>
        <v>2.6065685164212908</v>
      </c>
      <c r="I66" s="111">
        <f t="shared" si="47"/>
        <v>3.1691204955388923E-6</v>
      </c>
      <c r="J66" s="89">
        <f t="shared" ref="J66" si="64">K31</f>
        <v>487</v>
      </c>
      <c r="K66" s="89">
        <f t="shared" si="58"/>
        <v>540</v>
      </c>
      <c r="L66" s="108">
        <f t="shared" si="44"/>
        <v>513.5</v>
      </c>
      <c r="M66" s="105">
        <f t="shared" si="9"/>
        <v>0.9332121762835075</v>
      </c>
    </row>
    <row r="67" spans="3:13" s="90" customFormat="1" x14ac:dyDescent="0.25">
      <c r="C67" s="156" t="str">
        <f>M5</f>
        <v>MDV8499</v>
      </c>
      <c r="D67" s="109">
        <v>4.0000000000000002E-4</v>
      </c>
      <c r="E67" s="87">
        <f>M17</f>
        <v>4000</v>
      </c>
      <c r="F67" s="87">
        <f t="shared" ref="F67:F70" si="65">N17</f>
        <v>2813</v>
      </c>
      <c r="G67" s="106">
        <f t="shared" si="5"/>
        <v>3406.5</v>
      </c>
      <c r="H67" s="116">
        <f t="shared" si="6"/>
        <v>6.1725934314835786</v>
      </c>
      <c r="I67" s="109">
        <v>1E-4</v>
      </c>
      <c r="J67" s="87">
        <f>M28</f>
        <v>3321</v>
      </c>
      <c r="K67" s="87">
        <f t="shared" ref="K67:K70" si="66">N28</f>
        <v>839</v>
      </c>
      <c r="L67" s="106">
        <f t="shared" si="44"/>
        <v>2080</v>
      </c>
      <c r="M67" s="119">
        <f t="shared" si="9"/>
        <v>3.7800999545661065</v>
      </c>
    </row>
    <row r="68" spans="3:13" s="90" customFormat="1" x14ac:dyDescent="0.25">
      <c r="C68" s="157"/>
      <c r="D68" s="110">
        <f t="shared" ref="D68" si="67">D67/3.16</f>
        <v>1.2658227848101267E-4</v>
      </c>
      <c r="E68" s="88">
        <f t="shared" ref="E68:E70" si="68">M18</f>
        <v>915</v>
      </c>
      <c r="F68" s="88">
        <f t="shared" si="65"/>
        <v>849</v>
      </c>
      <c r="G68" s="107">
        <f t="shared" si="5"/>
        <v>882</v>
      </c>
      <c r="H68" s="102">
        <f t="shared" si="6"/>
        <v>1.5981879954699887</v>
      </c>
      <c r="I68" s="110">
        <f t="shared" ref="I68" si="69">I67/3.16</f>
        <v>3.1645569620253167E-5</v>
      </c>
      <c r="J68" s="88">
        <f t="shared" ref="J68:J70" si="70">M29</f>
        <v>631</v>
      </c>
      <c r="K68" s="88">
        <f t="shared" si="66"/>
        <v>569</v>
      </c>
      <c r="L68" s="107">
        <f t="shared" si="44"/>
        <v>600</v>
      </c>
      <c r="M68" s="103">
        <f t="shared" si="9"/>
        <v>1.0904134484325307</v>
      </c>
    </row>
    <row r="69" spans="3:13" s="90" customFormat="1" x14ac:dyDescent="0.25">
      <c r="C69" s="157"/>
      <c r="D69" s="110">
        <f t="shared" si="28"/>
        <v>4.00576830636116E-5</v>
      </c>
      <c r="E69" s="88">
        <f t="shared" si="68"/>
        <v>758</v>
      </c>
      <c r="F69" s="88">
        <f t="shared" si="65"/>
        <v>751</v>
      </c>
      <c r="G69" s="107">
        <f t="shared" si="5"/>
        <v>754.5</v>
      </c>
      <c r="H69" s="102">
        <f t="shared" si="6"/>
        <v>1.3671574178935448</v>
      </c>
      <c r="I69" s="110">
        <f t="shared" si="53"/>
        <v>1.00144207659029E-5</v>
      </c>
      <c r="J69" s="88">
        <f t="shared" si="70"/>
        <v>645</v>
      </c>
      <c r="K69" s="88">
        <f t="shared" si="66"/>
        <v>696</v>
      </c>
      <c r="L69" s="107">
        <f t="shared" si="44"/>
        <v>670.5</v>
      </c>
      <c r="M69" s="103">
        <f t="shared" si="9"/>
        <v>1.218537028623353</v>
      </c>
    </row>
    <row r="70" spans="3:13" s="90" customFormat="1" x14ac:dyDescent="0.25">
      <c r="C70" s="158"/>
      <c r="D70" s="111">
        <f t="shared" si="28"/>
        <v>1.2676481982155569E-5</v>
      </c>
      <c r="E70" s="89">
        <f t="shared" si="68"/>
        <v>649</v>
      </c>
      <c r="F70" s="89">
        <f t="shared" si="65"/>
        <v>619</v>
      </c>
      <c r="G70" s="108">
        <f t="shared" si="5"/>
        <v>634</v>
      </c>
      <c r="H70" s="104">
        <f t="shared" si="6"/>
        <v>1.1488108720271801</v>
      </c>
      <c r="I70" s="111">
        <f t="shared" si="53"/>
        <v>3.1691204955388923E-6</v>
      </c>
      <c r="J70" s="89">
        <f t="shared" si="70"/>
        <v>534</v>
      </c>
      <c r="K70" s="89">
        <f t="shared" si="66"/>
        <v>513</v>
      </c>
      <c r="L70" s="108">
        <f t="shared" si="44"/>
        <v>523.5</v>
      </c>
      <c r="M70" s="105">
        <f t="shared" si="9"/>
        <v>0.951385733757383</v>
      </c>
    </row>
    <row r="71" spans="3:13" s="90" customFormat="1" x14ac:dyDescent="0.25">
      <c r="C71" s="156" t="str">
        <f>C9</f>
        <v>MDV8503</v>
      </c>
      <c r="D71" s="109">
        <v>4.0000000000000002E-4</v>
      </c>
      <c r="E71" s="87">
        <f>C21</f>
        <v>702</v>
      </c>
      <c r="F71" s="87">
        <f t="shared" ref="F71:F74" si="71">D21</f>
        <v>985</v>
      </c>
      <c r="G71" s="106">
        <f t="shared" si="5"/>
        <v>843.5</v>
      </c>
      <c r="H71" s="100">
        <f t="shared" si="6"/>
        <v>1.5284258210645527</v>
      </c>
      <c r="I71" s="109">
        <v>1E-4</v>
      </c>
      <c r="J71" s="87">
        <f>C32</f>
        <v>513</v>
      </c>
      <c r="K71" s="87">
        <f t="shared" ref="K71:K74" si="72">D32</f>
        <v>817</v>
      </c>
      <c r="L71" s="106">
        <f t="shared" si="44"/>
        <v>665</v>
      </c>
      <c r="M71" s="101">
        <f t="shared" si="9"/>
        <v>1.2085415720127215</v>
      </c>
    </row>
    <row r="72" spans="3:13" s="90" customFormat="1" x14ac:dyDescent="0.25">
      <c r="C72" s="157"/>
      <c r="D72" s="110">
        <f t="shared" ref="D72" si="73">D71/3.16</f>
        <v>1.2658227848101267E-4</v>
      </c>
      <c r="E72" s="88">
        <f t="shared" ref="E72:E74" si="74">C22</f>
        <v>887</v>
      </c>
      <c r="F72" s="88">
        <f t="shared" si="71"/>
        <v>885</v>
      </c>
      <c r="G72" s="107">
        <f t="shared" si="5"/>
        <v>886</v>
      </c>
      <c r="H72" s="102">
        <f t="shared" si="6"/>
        <v>1.6054360135900341</v>
      </c>
      <c r="I72" s="110">
        <f t="shared" ref="I72" si="75">I71/3.16</f>
        <v>3.1645569620253167E-5</v>
      </c>
      <c r="J72" s="88">
        <f t="shared" ref="J72:J74" si="76">C33</f>
        <v>619</v>
      </c>
      <c r="K72" s="88">
        <f t="shared" si="72"/>
        <v>648</v>
      </c>
      <c r="L72" s="107">
        <f t="shared" si="44"/>
        <v>633.5</v>
      </c>
      <c r="M72" s="103">
        <f t="shared" si="9"/>
        <v>1.1512948659700137</v>
      </c>
    </row>
    <row r="73" spans="3:13" s="90" customFormat="1" x14ac:dyDescent="0.25">
      <c r="C73" s="157"/>
      <c r="D73" s="110">
        <f t="shared" si="28"/>
        <v>4.00576830636116E-5</v>
      </c>
      <c r="E73" s="88">
        <f t="shared" si="74"/>
        <v>471</v>
      </c>
      <c r="F73" s="88">
        <f t="shared" si="71"/>
        <v>418</v>
      </c>
      <c r="G73" s="107">
        <f t="shared" si="5"/>
        <v>444.5</v>
      </c>
      <c r="H73" s="102">
        <f t="shared" si="6"/>
        <v>0.80543601359003403</v>
      </c>
      <c r="I73" s="110">
        <f t="shared" si="47"/>
        <v>1.00144207659029E-5</v>
      </c>
      <c r="J73" s="88">
        <f t="shared" si="76"/>
        <v>353</v>
      </c>
      <c r="K73" s="88">
        <f t="shared" si="72"/>
        <v>396</v>
      </c>
      <c r="L73" s="107">
        <f t="shared" si="44"/>
        <v>374.5</v>
      </c>
      <c r="M73" s="103">
        <f t="shared" si="9"/>
        <v>0.68059972739663788</v>
      </c>
    </row>
    <row r="74" spans="3:13" s="90" customFormat="1" x14ac:dyDescent="0.25">
      <c r="C74" s="158"/>
      <c r="D74" s="111">
        <f t="shared" si="28"/>
        <v>1.2676481982155569E-5</v>
      </c>
      <c r="E74" s="89">
        <f t="shared" si="74"/>
        <v>342</v>
      </c>
      <c r="F74" s="89">
        <f t="shared" si="71"/>
        <v>490</v>
      </c>
      <c r="G74" s="108">
        <f t="shared" si="5"/>
        <v>416</v>
      </c>
      <c r="H74" s="104">
        <f t="shared" si="6"/>
        <v>0.75379388448471119</v>
      </c>
      <c r="I74" s="111">
        <f t="shared" si="47"/>
        <v>3.1691204955388923E-6</v>
      </c>
      <c r="J74" s="89">
        <f t="shared" si="76"/>
        <v>316</v>
      </c>
      <c r="K74" s="89">
        <f t="shared" si="72"/>
        <v>438</v>
      </c>
      <c r="L74" s="108">
        <f t="shared" si="44"/>
        <v>377</v>
      </c>
      <c r="M74" s="105">
        <f t="shared" si="9"/>
        <v>0.68514311676510675</v>
      </c>
    </row>
    <row r="75" spans="3:13" s="90" customFormat="1" x14ac:dyDescent="0.25">
      <c r="C75" s="156" t="str">
        <f>E9</f>
        <v>MDV8504</v>
      </c>
      <c r="D75" s="109">
        <v>4.0000000000000002E-4</v>
      </c>
      <c r="E75" s="87">
        <f>E21</f>
        <v>49985</v>
      </c>
      <c r="F75" s="87">
        <f t="shared" ref="F75:F78" si="77">F21</f>
        <v>49985</v>
      </c>
      <c r="G75" s="106">
        <f t="shared" si="5"/>
        <v>49985</v>
      </c>
      <c r="H75" s="116">
        <f t="shared" si="6"/>
        <v>90.573046432616081</v>
      </c>
      <c r="I75" s="109">
        <v>1E-4</v>
      </c>
      <c r="J75" s="87">
        <f>E32</f>
        <v>8951</v>
      </c>
      <c r="K75" s="87">
        <f t="shared" ref="K75:K78" si="78">F32</f>
        <v>9814</v>
      </c>
      <c r="L75" s="106">
        <f t="shared" si="44"/>
        <v>9382.5</v>
      </c>
      <c r="M75" s="119">
        <f t="shared" si="9"/>
        <v>17.0513402998637</v>
      </c>
    </row>
    <row r="76" spans="3:13" s="90" customFormat="1" x14ac:dyDescent="0.25">
      <c r="C76" s="157"/>
      <c r="D76" s="110">
        <f t="shared" ref="D76" si="79">D75/3.16</f>
        <v>1.2658227848101267E-4</v>
      </c>
      <c r="E76" s="88">
        <f t="shared" ref="E76" si="80">E22</f>
        <v>20304</v>
      </c>
      <c r="F76" s="88">
        <f t="shared" si="77"/>
        <v>18619</v>
      </c>
      <c r="G76" s="107">
        <f t="shared" si="5"/>
        <v>19461.5</v>
      </c>
      <c r="H76" s="117">
        <f t="shared" si="6"/>
        <v>35.264326160815401</v>
      </c>
      <c r="I76" s="110">
        <f t="shared" ref="I76" si="81">I75/3.16</f>
        <v>3.1645569620253167E-5</v>
      </c>
      <c r="J76" s="88">
        <f t="shared" ref="J76:J78" si="82">E33</f>
        <v>3439</v>
      </c>
      <c r="K76" s="88">
        <f t="shared" si="78"/>
        <v>2568</v>
      </c>
      <c r="L76" s="107">
        <f t="shared" si="44"/>
        <v>3003.5</v>
      </c>
      <c r="M76" s="120">
        <f t="shared" si="9"/>
        <v>5.45842798727851</v>
      </c>
    </row>
    <row r="77" spans="3:13" s="90" customFormat="1" x14ac:dyDescent="0.25">
      <c r="C77" s="157"/>
      <c r="D77" s="110">
        <f t="shared" si="28"/>
        <v>4.00576830636116E-5</v>
      </c>
      <c r="E77" s="88">
        <f t="shared" ref="E77" si="83">E23</f>
        <v>4471</v>
      </c>
      <c r="F77" s="88">
        <f t="shared" si="77"/>
        <v>4059</v>
      </c>
      <c r="G77" s="107">
        <f t="shared" si="5"/>
        <v>4265</v>
      </c>
      <c r="H77" s="117">
        <f t="shared" si="6"/>
        <v>7.7281993204983008</v>
      </c>
      <c r="I77" s="110">
        <f t="shared" si="53"/>
        <v>1.00144207659029E-5</v>
      </c>
      <c r="J77" s="88">
        <f t="shared" si="82"/>
        <v>723</v>
      </c>
      <c r="K77" s="88">
        <f t="shared" si="78"/>
        <v>767</v>
      </c>
      <c r="L77" s="107">
        <f t="shared" si="44"/>
        <v>745</v>
      </c>
      <c r="M77" s="103">
        <f t="shared" si="9"/>
        <v>1.3539300318037255</v>
      </c>
    </row>
    <row r="78" spans="3:13" s="90" customFormat="1" x14ac:dyDescent="0.25">
      <c r="C78" s="158"/>
      <c r="D78" s="111">
        <f t="shared" si="28"/>
        <v>1.2676481982155569E-5</v>
      </c>
      <c r="E78" s="89">
        <f t="shared" ref="E78" si="84">E24</f>
        <v>715</v>
      </c>
      <c r="F78" s="89">
        <f t="shared" si="77"/>
        <v>949</v>
      </c>
      <c r="G78" s="108">
        <f t="shared" si="5"/>
        <v>832</v>
      </c>
      <c r="H78" s="104">
        <f t="shared" si="6"/>
        <v>1.5075877689694224</v>
      </c>
      <c r="I78" s="111">
        <f t="shared" si="53"/>
        <v>3.1691204955388923E-6</v>
      </c>
      <c r="J78" s="89">
        <f t="shared" si="82"/>
        <v>622</v>
      </c>
      <c r="K78" s="89">
        <f t="shared" si="78"/>
        <v>775</v>
      </c>
      <c r="L78" s="108">
        <f t="shared" si="44"/>
        <v>698.5</v>
      </c>
      <c r="M78" s="105">
        <f t="shared" si="9"/>
        <v>1.2694229895502045</v>
      </c>
    </row>
    <row r="79" spans="3:13" s="90" customFormat="1" x14ac:dyDescent="0.25">
      <c r="C79" s="156" t="str">
        <f>G9</f>
        <v>MDV8505</v>
      </c>
      <c r="D79" s="109">
        <v>4.0000000000000002E-4</v>
      </c>
      <c r="E79" s="87">
        <f>G21</f>
        <v>49985</v>
      </c>
      <c r="F79" s="87">
        <f t="shared" ref="F79:F82" si="85">H21</f>
        <v>49985</v>
      </c>
      <c r="G79" s="106">
        <f t="shared" si="5"/>
        <v>49985</v>
      </c>
      <c r="H79" s="116">
        <f t="shared" si="6"/>
        <v>90.573046432616081</v>
      </c>
      <c r="I79" s="109">
        <v>1E-4</v>
      </c>
      <c r="J79" s="87">
        <f>G32</f>
        <v>11881</v>
      </c>
      <c r="K79" s="87">
        <f t="shared" ref="K79:K82" si="86">H32</f>
        <v>13224</v>
      </c>
      <c r="L79" s="106">
        <f t="shared" si="44"/>
        <v>12552.5</v>
      </c>
      <c r="M79" s="119">
        <f t="shared" si="9"/>
        <v>22.812358019082236</v>
      </c>
    </row>
    <row r="80" spans="3:13" s="90" customFormat="1" x14ac:dyDescent="0.25">
      <c r="C80" s="157"/>
      <c r="D80" s="110">
        <f t="shared" ref="D80" si="87">D79/3.16</f>
        <v>1.2658227848101267E-4</v>
      </c>
      <c r="E80" s="88">
        <f t="shared" ref="E80:E82" si="88">G22</f>
        <v>33249</v>
      </c>
      <c r="F80" s="88">
        <f t="shared" si="85"/>
        <v>22328</v>
      </c>
      <c r="G80" s="107">
        <f t="shared" si="5"/>
        <v>27788.5</v>
      </c>
      <c r="H80" s="117">
        <f t="shared" si="6"/>
        <v>50.352887882219704</v>
      </c>
      <c r="I80" s="110">
        <f t="shared" ref="I80" si="89">I79/3.16</f>
        <v>3.1645569620253167E-5</v>
      </c>
      <c r="J80" s="88">
        <f t="shared" ref="J80:J82" si="90">G33</f>
        <v>2902</v>
      </c>
      <c r="K80" s="88">
        <f t="shared" si="86"/>
        <v>5045</v>
      </c>
      <c r="L80" s="107">
        <f t="shared" si="44"/>
        <v>3973.5</v>
      </c>
      <c r="M80" s="120">
        <f t="shared" si="9"/>
        <v>7.221263062244434</v>
      </c>
    </row>
    <row r="81" spans="3:13" s="90" customFormat="1" x14ac:dyDescent="0.25">
      <c r="C81" s="157"/>
      <c r="D81" s="110">
        <f t="shared" si="28"/>
        <v>4.00576830636116E-5</v>
      </c>
      <c r="E81" s="88">
        <f t="shared" si="88"/>
        <v>5805</v>
      </c>
      <c r="F81" s="88">
        <f t="shared" si="85"/>
        <v>5431</v>
      </c>
      <c r="G81" s="107">
        <f t="shared" si="5"/>
        <v>5618</v>
      </c>
      <c r="H81" s="117">
        <f t="shared" si="6"/>
        <v>10.179841449603623</v>
      </c>
      <c r="I81" s="110">
        <f t="shared" si="47"/>
        <v>1.00144207659029E-5</v>
      </c>
      <c r="J81" s="88">
        <f t="shared" si="90"/>
        <v>985</v>
      </c>
      <c r="K81" s="88">
        <f t="shared" si="86"/>
        <v>900</v>
      </c>
      <c r="L81" s="107">
        <f t="shared" si="44"/>
        <v>942.5</v>
      </c>
      <c r="M81" s="103">
        <f t="shared" si="9"/>
        <v>1.712857791912767</v>
      </c>
    </row>
    <row r="82" spans="3:13" s="90" customFormat="1" x14ac:dyDescent="0.25">
      <c r="C82" s="158"/>
      <c r="D82" s="111">
        <f t="shared" si="28"/>
        <v>1.2676481982155569E-5</v>
      </c>
      <c r="E82" s="89">
        <f t="shared" si="88"/>
        <v>1218</v>
      </c>
      <c r="F82" s="89">
        <f t="shared" si="85"/>
        <v>847</v>
      </c>
      <c r="G82" s="108">
        <f t="shared" si="5"/>
        <v>1032.5</v>
      </c>
      <c r="H82" s="104">
        <f t="shared" si="6"/>
        <v>1.870894677236693</v>
      </c>
      <c r="I82" s="111">
        <f t="shared" si="47"/>
        <v>3.1691204955388923E-6</v>
      </c>
      <c r="J82" s="89">
        <f t="shared" si="90"/>
        <v>787</v>
      </c>
      <c r="K82" s="89">
        <f t="shared" si="86"/>
        <v>788</v>
      </c>
      <c r="L82" s="108">
        <f t="shared" si="44"/>
        <v>787.5</v>
      </c>
      <c r="M82" s="105">
        <f t="shared" si="9"/>
        <v>1.4311676510676965</v>
      </c>
    </row>
    <row r="83" spans="3:13" s="90" customFormat="1" x14ac:dyDescent="0.25">
      <c r="C83" s="156" t="str">
        <f>I9</f>
        <v>MDV8506</v>
      </c>
      <c r="D83" s="109">
        <v>4.0000000000000002E-4</v>
      </c>
      <c r="E83" s="87">
        <f>I21</f>
        <v>49985</v>
      </c>
      <c r="F83" s="87">
        <f t="shared" ref="F83:F86" si="91">J21</f>
        <v>49985</v>
      </c>
      <c r="G83" s="106">
        <f t="shared" si="5"/>
        <v>49985</v>
      </c>
      <c r="H83" s="116">
        <f t="shared" si="6"/>
        <v>90.573046432616081</v>
      </c>
      <c r="I83" s="109">
        <v>1E-4</v>
      </c>
      <c r="J83" s="87">
        <f>I32</f>
        <v>14671</v>
      </c>
      <c r="K83" s="87">
        <f t="shared" ref="K83:K86" si="92">J32</f>
        <v>14864</v>
      </c>
      <c r="L83" s="106">
        <f t="shared" si="44"/>
        <v>14767.5</v>
      </c>
      <c r="M83" s="119">
        <f t="shared" si="9"/>
        <v>26.83780099954566</v>
      </c>
    </row>
    <row r="84" spans="3:13" s="90" customFormat="1" x14ac:dyDescent="0.25">
      <c r="C84" s="157"/>
      <c r="D84" s="110">
        <f t="shared" ref="D84" si="93">D83/3.16</f>
        <v>1.2658227848101267E-4</v>
      </c>
      <c r="E84" s="88">
        <f t="shared" ref="E84:E86" si="94">I22</f>
        <v>31753</v>
      </c>
      <c r="F84" s="88">
        <f t="shared" si="91"/>
        <v>25714</v>
      </c>
      <c r="G84" s="107">
        <f t="shared" si="5"/>
        <v>28733.5</v>
      </c>
      <c r="H84" s="117">
        <f t="shared" si="6"/>
        <v>52.06523216308041</v>
      </c>
      <c r="I84" s="110">
        <f t="shared" ref="I84" si="95">I83/3.16</f>
        <v>3.1645569620253167E-5</v>
      </c>
      <c r="J84" s="88">
        <f t="shared" ref="J84" si="96">I33</f>
        <v>4934</v>
      </c>
      <c r="K84" s="88">
        <f t="shared" si="92"/>
        <v>4407</v>
      </c>
      <c r="L84" s="107">
        <f t="shared" si="44"/>
        <v>4670.5</v>
      </c>
      <c r="M84" s="120">
        <f t="shared" si="9"/>
        <v>8.4879600181735579</v>
      </c>
    </row>
    <row r="85" spans="3:13" s="90" customFormat="1" x14ac:dyDescent="0.25">
      <c r="C85" s="157"/>
      <c r="D85" s="110">
        <f t="shared" si="28"/>
        <v>4.00576830636116E-5</v>
      </c>
      <c r="E85" s="88">
        <f t="shared" si="94"/>
        <v>8863</v>
      </c>
      <c r="F85" s="88">
        <f t="shared" si="91"/>
        <v>7811</v>
      </c>
      <c r="G85" s="107">
        <f t="shared" si="5"/>
        <v>8337</v>
      </c>
      <c r="H85" s="117">
        <f t="shared" si="6"/>
        <v>15.106681766704417</v>
      </c>
      <c r="I85" s="110">
        <f t="shared" si="53"/>
        <v>1.00144207659029E-5</v>
      </c>
      <c r="J85" s="88">
        <f t="shared" ref="J85" si="97">I34</f>
        <v>1555</v>
      </c>
      <c r="K85" s="88">
        <f t="shared" si="92"/>
        <v>1443</v>
      </c>
      <c r="L85" s="107">
        <f t="shared" si="44"/>
        <v>1499</v>
      </c>
      <c r="M85" s="103">
        <f t="shared" si="9"/>
        <v>2.724216265333939</v>
      </c>
    </row>
    <row r="86" spans="3:13" s="90" customFormat="1" x14ac:dyDescent="0.25">
      <c r="C86" s="158"/>
      <c r="D86" s="111">
        <f t="shared" si="28"/>
        <v>1.2676481982155569E-5</v>
      </c>
      <c r="E86" s="89">
        <f t="shared" si="94"/>
        <v>2807</v>
      </c>
      <c r="F86" s="89">
        <f t="shared" si="91"/>
        <v>2143</v>
      </c>
      <c r="G86" s="108">
        <f t="shared" si="5"/>
        <v>2475</v>
      </c>
      <c r="H86" s="118">
        <f t="shared" si="6"/>
        <v>4.4847112117780297</v>
      </c>
      <c r="I86" s="111">
        <f t="shared" si="53"/>
        <v>3.1691204955388923E-6</v>
      </c>
      <c r="J86" s="89">
        <f t="shared" ref="J86" si="98">I35</f>
        <v>903</v>
      </c>
      <c r="K86" s="89">
        <f t="shared" si="92"/>
        <v>693</v>
      </c>
      <c r="L86" s="108">
        <f t="shared" si="44"/>
        <v>798</v>
      </c>
      <c r="M86" s="105">
        <f t="shared" si="9"/>
        <v>1.4502498864152658</v>
      </c>
    </row>
    <row r="87" spans="3:13" s="90" customFormat="1" x14ac:dyDescent="0.25"/>
    <row r="88" spans="3:13" s="90" customFormat="1" x14ac:dyDescent="0.25"/>
    <row r="89" spans="3:13" s="90" customFormat="1" x14ac:dyDescent="0.25"/>
    <row r="90" spans="3:13" s="90" customFormat="1" x14ac:dyDescent="0.25"/>
    <row r="91" spans="3:13" s="90" customFormat="1" x14ac:dyDescent="0.25"/>
    <row r="92" spans="3:13" s="90" customFormat="1" x14ac:dyDescent="0.25"/>
    <row r="93" spans="3:13" s="90" customFormat="1" x14ac:dyDescent="0.25"/>
    <row r="94" spans="3:13" s="90" customFormat="1" x14ac:dyDescent="0.25"/>
  </sheetData>
  <mergeCells count="36">
    <mergeCell ref="C79:C82"/>
    <mergeCell ref="C83:C86"/>
    <mergeCell ref="P47:P50"/>
    <mergeCell ref="P51:P54"/>
    <mergeCell ref="C47:C50"/>
    <mergeCell ref="C51:C54"/>
    <mergeCell ref="C55:C58"/>
    <mergeCell ref="C59:C62"/>
    <mergeCell ref="C63:C66"/>
    <mergeCell ref="C67:C70"/>
    <mergeCell ref="V5:W8"/>
    <mergeCell ref="X5:Y8"/>
    <mergeCell ref="S5:T8"/>
    <mergeCell ref="C71:C74"/>
    <mergeCell ref="C75:C78"/>
    <mergeCell ref="Q5:R8"/>
    <mergeCell ref="K9:L12"/>
    <mergeCell ref="M9:N12"/>
    <mergeCell ref="C5:D8"/>
    <mergeCell ref="E5:F8"/>
    <mergeCell ref="G5:H8"/>
    <mergeCell ref="I5:J8"/>
    <mergeCell ref="K5:L8"/>
    <mergeCell ref="M5:N8"/>
    <mergeCell ref="Q9:R12"/>
    <mergeCell ref="C45:H45"/>
    <mergeCell ref="I45:M45"/>
    <mergeCell ref="P45:U45"/>
    <mergeCell ref="V45:Z45"/>
    <mergeCell ref="C9:D12"/>
    <mergeCell ref="E9:F12"/>
    <mergeCell ref="G9:H12"/>
    <mergeCell ref="I9:J12"/>
    <mergeCell ref="V9:W12"/>
    <mergeCell ref="X9:Y12"/>
    <mergeCell ref="S9:T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94"/>
  <sheetViews>
    <sheetView topLeftCell="A35" zoomScale="80" zoomScaleNormal="80" workbookViewId="0">
      <selection activeCell="Q82" sqref="Q82"/>
    </sheetView>
  </sheetViews>
  <sheetFormatPr defaultRowHeight="15" x14ac:dyDescent="0.25"/>
  <cols>
    <col min="1" max="1" width="6.5703125" style="57" customWidth="1"/>
    <col min="2" max="2" width="13.42578125" style="57" bestFit="1" customWidth="1"/>
    <col min="3" max="15" width="9.140625" style="57"/>
    <col min="16" max="16" width="13.42578125" style="57" bestFit="1" customWidth="1"/>
    <col min="17" max="16384" width="9.140625" style="57"/>
  </cols>
  <sheetData>
    <row r="3" spans="2:28" x14ac:dyDescent="0.25">
      <c r="B3" s="85" t="s">
        <v>35</v>
      </c>
    </row>
    <row r="4" spans="2:28" x14ac:dyDescent="0.25">
      <c r="C4" s="59">
        <v>1</v>
      </c>
      <c r="D4" s="59">
        <v>2</v>
      </c>
      <c r="E4" s="59">
        <v>3</v>
      </c>
      <c r="F4" s="59">
        <v>4</v>
      </c>
      <c r="G4" s="59">
        <v>5</v>
      </c>
      <c r="H4" s="59">
        <v>6</v>
      </c>
      <c r="I4" s="59">
        <v>7</v>
      </c>
      <c r="J4" s="59">
        <v>8</v>
      </c>
      <c r="K4" s="59">
        <v>9</v>
      </c>
      <c r="L4" s="59">
        <v>10</v>
      </c>
      <c r="M4" s="59">
        <v>11</v>
      </c>
      <c r="N4" s="59">
        <v>12</v>
      </c>
      <c r="Q4" s="59">
        <v>1</v>
      </c>
      <c r="R4" s="59">
        <v>2</v>
      </c>
      <c r="S4" s="59">
        <v>3</v>
      </c>
      <c r="T4" s="59">
        <v>4</v>
      </c>
      <c r="U4" s="59">
        <v>5</v>
      </c>
      <c r="V4" s="59">
        <v>6</v>
      </c>
      <c r="W4" s="59">
        <v>7</v>
      </c>
      <c r="X4" s="59">
        <v>8</v>
      </c>
      <c r="Y4" s="59">
        <v>9</v>
      </c>
      <c r="Z4" s="59">
        <v>10</v>
      </c>
      <c r="AA4" s="59">
        <v>11</v>
      </c>
      <c r="AB4" s="59">
        <v>12</v>
      </c>
    </row>
    <row r="5" spans="2:28" x14ac:dyDescent="0.25">
      <c r="B5" s="59" t="s">
        <v>11</v>
      </c>
      <c r="C5" s="150" t="s">
        <v>36</v>
      </c>
      <c r="D5" s="151"/>
      <c r="E5" s="150" t="s">
        <v>37</v>
      </c>
      <c r="F5" s="151"/>
      <c r="G5" s="150" t="s">
        <v>38</v>
      </c>
      <c r="H5" s="151"/>
      <c r="I5" s="150" t="s">
        <v>39</v>
      </c>
      <c r="J5" s="151"/>
      <c r="K5" s="150" t="s">
        <v>40</v>
      </c>
      <c r="L5" s="151"/>
      <c r="M5" s="150" t="s">
        <v>41</v>
      </c>
      <c r="N5" s="151"/>
      <c r="P5" s="59" t="s">
        <v>11</v>
      </c>
      <c r="Q5" s="150" t="s">
        <v>46</v>
      </c>
      <c r="R5" s="151"/>
      <c r="S5" s="150" t="s">
        <v>47</v>
      </c>
      <c r="T5" s="151"/>
      <c r="U5" s="82"/>
      <c r="V5" s="150" t="s">
        <v>46</v>
      </c>
      <c r="W5" s="151"/>
      <c r="X5" s="150" t="s">
        <v>47</v>
      </c>
      <c r="Y5" s="151"/>
      <c r="Z5" s="82"/>
      <c r="AA5" s="82"/>
      <c r="AB5" s="79"/>
    </row>
    <row r="6" spans="2:28" x14ac:dyDescent="0.25">
      <c r="B6" s="59" t="s">
        <v>12</v>
      </c>
      <c r="C6" s="152"/>
      <c r="D6" s="153"/>
      <c r="E6" s="152"/>
      <c r="F6" s="153"/>
      <c r="G6" s="152"/>
      <c r="H6" s="153"/>
      <c r="I6" s="152"/>
      <c r="J6" s="153"/>
      <c r="K6" s="152"/>
      <c r="L6" s="153"/>
      <c r="M6" s="152"/>
      <c r="N6" s="153"/>
      <c r="P6" s="59" t="s">
        <v>12</v>
      </c>
      <c r="Q6" s="152"/>
      <c r="R6" s="153"/>
      <c r="S6" s="152"/>
      <c r="T6" s="153"/>
      <c r="U6" s="81"/>
      <c r="V6" s="152"/>
      <c r="W6" s="153"/>
      <c r="X6" s="152"/>
      <c r="Y6" s="153"/>
      <c r="Z6" s="81"/>
      <c r="AA6" s="81"/>
      <c r="AB6" s="80"/>
    </row>
    <row r="7" spans="2:28" x14ac:dyDescent="0.25">
      <c r="B7" s="59" t="s">
        <v>13</v>
      </c>
      <c r="C7" s="152"/>
      <c r="D7" s="153"/>
      <c r="E7" s="152"/>
      <c r="F7" s="153"/>
      <c r="G7" s="152"/>
      <c r="H7" s="153"/>
      <c r="I7" s="152"/>
      <c r="J7" s="153"/>
      <c r="K7" s="152"/>
      <c r="L7" s="153"/>
      <c r="M7" s="152"/>
      <c r="N7" s="153"/>
      <c r="P7" s="59" t="s">
        <v>13</v>
      </c>
      <c r="Q7" s="152"/>
      <c r="R7" s="153"/>
      <c r="S7" s="152"/>
      <c r="T7" s="153"/>
      <c r="U7" s="81"/>
      <c r="V7" s="152"/>
      <c r="W7" s="153"/>
      <c r="X7" s="152"/>
      <c r="Y7" s="153"/>
      <c r="Z7" s="81"/>
      <c r="AA7" s="81"/>
      <c r="AB7" s="80"/>
    </row>
    <row r="8" spans="2:28" x14ac:dyDescent="0.25">
      <c r="B8" s="59" t="s">
        <v>14</v>
      </c>
      <c r="C8" s="154"/>
      <c r="D8" s="155"/>
      <c r="E8" s="154"/>
      <c r="F8" s="155"/>
      <c r="G8" s="154"/>
      <c r="H8" s="155"/>
      <c r="I8" s="154"/>
      <c r="J8" s="155"/>
      <c r="K8" s="154"/>
      <c r="L8" s="155"/>
      <c r="M8" s="154"/>
      <c r="N8" s="155"/>
      <c r="P8" s="59" t="s">
        <v>14</v>
      </c>
      <c r="Q8" s="154"/>
      <c r="R8" s="155"/>
      <c r="S8" s="154"/>
      <c r="T8" s="155"/>
      <c r="U8" s="81"/>
      <c r="V8" s="154"/>
      <c r="W8" s="155"/>
      <c r="X8" s="154"/>
      <c r="Y8" s="155"/>
      <c r="Z8" s="81"/>
      <c r="AA8" s="81"/>
      <c r="AB8" s="80"/>
    </row>
    <row r="9" spans="2:28" x14ac:dyDescent="0.25">
      <c r="B9" s="59" t="s">
        <v>15</v>
      </c>
      <c r="C9" s="150" t="s">
        <v>42</v>
      </c>
      <c r="D9" s="151"/>
      <c r="E9" s="150" t="s">
        <v>43</v>
      </c>
      <c r="F9" s="151"/>
      <c r="G9" s="150" t="s">
        <v>44</v>
      </c>
      <c r="H9" s="151"/>
      <c r="I9" s="150" t="s">
        <v>45</v>
      </c>
      <c r="J9" s="151"/>
      <c r="K9" s="150" t="s">
        <v>48</v>
      </c>
      <c r="L9" s="151"/>
      <c r="M9" s="150" t="s">
        <v>49</v>
      </c>
      <c r="N9" s="151"/>
      <c r="P9" s="59" t="s">
        <v>15</v>
      </c>
      <c r="Q9" s="150" t="s">
        <v>50</v>
      </c>
      <c r="R9" s="151"/>
      <c r="S9" s="150" t="s">
        <v>49</v>
      </c>
      <c r="T9" s="151"/>
      <c r="U9" s="81"/>
      <c r="V9" s="150" t="s">
        <v>51</v>
      </c>
      <c r="W9" s="151"/>
      <c r="X9" s="150" t="s">
        <v>49</v>
      </c>
      <c r="Y9" s="151"/>
      <c r="Z9" s="64"/>
      <c r="AA9" s="64"/>
      <c r="AB9" s="65"/>
    </row>
    <row r="10" spans="2:28" x14ac:dyDescent="0.25">
      <c r="B10" s="59" t="s">
        <v>16</v>
      </c>
      <c r="C10" s="152"/>
      <c r="D10" s="153"/>
      <c r="E10" s="152"/>
      <c r="F10" s="153"/>
      <c r="G10" s="152"/>
      <c r="H10" s="153"/>
      <c r="I10" s="152"/>
      <c r="J10" s="153"/>
      <c r="K10" s="152"/>
      <c r="L10" s="153"/>
      <c r="M10" s="152"/>
      <c r="N10" s="153"/>
      <c r="P10" s="59" t="s">
        <v>16</v>
      </c>
      <c r="Q10" s="152"/>
      <c r="R10" s="153"/>
      <c r="S10" s="152"/>
      <c r="T10" s="153"/>
      <c r="U10" s="81"/>
      <c r="V10" s="152"/>
      <c r="W10" s="153"/>
      <c r="X10" s="152"/>
      <c r="Y10" s="153"/>
      <c r="Z10" s="64"/>
      <c r="AA10" s="64"/>
      <c r="AB10" s="65"/>
    </row>
    <row r="11" spans="2:28" x14ac:dyDescent="0.25">
      <c r="B11" s="59" t="s">
        <v>17</v>
      </c>
      <c r="C11" s="152"/>
      <c r="D11" s="153"/>
      <c r="E11" s="152"/>
      <c r="F11" s="153"/>
      <c r="G11" s="152"/>
      <c r="H11" s="153"/>
      <c r="I11" s="152"/>
      <c r="J11" s="153"/>
      <c r="K11" s="152"/>
      <c r="L11" s="153"/>
      <c r="M11" s="152"/>
      <c r="N11" s="153"/>
      <c r="P11" s="59" t="s">
        <v>17</v>
      </c>
      <c r="Q11" s="152"/>
      <c r="R11" s="153"/>
      <c r="S11" s="152"/>
      <c r="T11" s="153"/>
      <c r="U11" s="81"/>
      <c r="V11" s="152"/>
      <c r="W11" s="153"/>
      <c r="X11" s="152"/>
      <c r="Y11" s="153"/>
      <c r="Z11" s="64"/>
      <c r="AA11" s="64"/>
      <c r="AB11" s="65"/>
    </row>
    <row r="12" spans="2:28" x14ac:dyDescent="0.25">
      <c r="B12" s="59" t="s">
        <v>18</v>
      </c>
      <c r="C12" s="154"/>
      <c r="D12" s="155"/>
      <c r="E12" s="154"/>
      <c r="F12" s="155"/>
      <c r="G12" s="154"/>
      <c r="H12" s="155"/>
      <c r="I12" s="154"/>
      <c r="J12" s="155"/>
      <c r="K12" s="154"/>
      <c r="L12" s="155"/>
      <c r="M12" s="154"/>
      <c r="N12" s="155"/>
      <c r="P12" s="59" t="s">
        <v>18</v>
      </c>
      <c r="Q12" s="154"/>
      <c r="R12" s="155"/>
      <c r="S12" s="154"/>
      <c r="T12" s="155"/>
      <c r="U12" s="83"/>
      <c r="V12" s="154"/>
      <c r="W12" s="155"/>
      <c r="X12" s="154"/>
      <c r="Y12" s="155"/>
      <c r="Z12" s="67"/>
      <c r="AA12" s="67"/>
      <c r="AB12" s="68"/>
    </row>
    <row r="14" spans="2:28" x14ac:dyDescent="0.25">
      <c r="B14" s="84" t="s">
        <v>10</v>
      </c>
      <c r="C14" s="85" t="s">
        <v>52</v>
      </c>
    </row>
    <row r="16" spans="2:28" x14ac:dyDescent="0.25">
      <c r="C16" s="59">
        <v>1</v>
      </c>
      <c r="D16" s="59">
        <v>2</v>
      </c>
      <c r="E16" s="59">
        <v>3</v>
      </c>
      <c r="F16" s="59">
        <v>4</v>
      </c>
      <c r="G16" s="59">
        <v>5</v>
      </c>
      <c r="H16" s="59">
        <v>6</v>
      </c>
      <c r="I16" s="59">
        <v>7</v>
      </c>
      <c r="J16" s="59">
        <v>8</v>
      </c>
      <c r="K16" s="59">
        <v>9</v>
      </c>
      <c r="L16" s="59">
        <v>10</v>
      </c>
      <c r="M16" s="59">
        <v>11</v>
      </c>
      <c r="N16" s="59">
        <v>12</v>
      </c>
      <c r="Q16" s="59">
        <v>1</v>
      </c>
      <c r="R16" s="59">
        <v>2</v>
      </c>
      <c r="S16" s="59">
        <v>3</v>
      </c>
      <c r="T16" s="59">
        <v>4</v>
      </c>
      <c r="U16" s="59">
        <v>5</v>
      </c>
      <c r="V16" s="59">
        <v>6</v>
      </c>
      <c r="W16" s="59">
        <v>7</v>
      </c>
      <c r="X16" s="59">
        <v>8</v>
      </c>
      <c r="Y16" s="59">
        <v>9</v>
      </c>
      <c r="Z16" s="59">
        <v>10</v>
      </c>
      <c r="AA16" s="59">
        <v>11</v>
      </c>
      <c r="AB16" s="59">
        <v>12</v>
      </c>
    </row>
    <row r="17" spans="2:28" x14ac:dyDescent="0.25">
      <c r="B17" s="59" t="s">
        <v>11</v>
      </c>
      <c r="C17" s="73">
        <f>'15 min'!B12</f>
        <v>49985</v>
      </c>
      <c r="D17" s="74">
        <f>'15 min'!C12</f>
        <v>49985</v>
      </c>
      <c r="E17" s="73">
        <f>'15 min'!D12</f>
        <v>49985</v>
      </c>
      <c r="F17" s="74">
        <f>'15 min'!E12</f>
        <v>49985</v>
      </c>
      <c r="G17" s="73">
        <f>'15 min'!F12</f>
        <v>1040</v>
      </c>
      <c r="H17" s="74">
        <f>'15 min'!G12</f>
        <v>1251</v>
      </c>
      <c r="I17" s="73">
        <f>'15 min'!H12</f>
        <v>49985</v>
      </c>
      <c r="J17" s="74">
        <f>'15 min'!I12</f>
        <v>49985</v>
      </c>
      <c r="K17" s="73">
        <f>'15 min'!J12</f>
        <v>49985</v>
      </c>
      <c r="L17" s="74">
        <f>'15 min'!K12</f>
        <v>49981</v>
      </c>
      <c r="M17" s="73">
        <f>'15 min'!L12</f>
        <v>5304</v>
      </c>
      <c r="N17" s="74">
        <f>'15 min'!M12</f>
        <v>4066</v>
      </c>
      <c r="P17" s="59" t="s">
        <v>11</v>
      </c>
      <c r="Q17" s="73">
        <f>'15 min'!B56</f>
        <v>1196</v>
      </c>
      <c r="R17" s="74">
        <f>'15 min'!C56</f>
        <v>1526</v>
      </c>
      <c r="S17" s="73">
        <f>'15 min'!D56</f>
        <v>1495</v>
      </c>
      <c r="T17" s="74">
        <f>'15 min'!E56</f>
        <v>1481</v>
      </c>
      <c r="U17" s="87"/>
      <c r="V17" s="73">
        <f>'15 min'!G56</f>
        <v>1016</v>
      </c>
      <c r="W17" s="74">
        <f>'15 min'!H56</f>
        <v>797</v>
      </c>
      <c r="X17" s="73">
        <f>'15 min'!I56</f>
        <v>731</v>
      </c>
      <c r="Y17" s="74">
        <f>'15 min'!J56</f>
        <v>658</v>
      </c>
      <c r="Z17" s="82"/>
      <c r="AA17" s="82"/>
      <c r="AB17" s="79"/>
    </row>
    <row r="18" spans="2:28" x14ac:dyDescent="0.25">
      <c r="B18" s="59" t="s">
        <v>12</v>
      </c>
      <c r="C18" s="75">
        <f>'15 min'!B13</f>
        <v>49985</v>
      </c>
      <c r="D18" s="76">
        <f>'15 min'!C13</f>
        <v>49177</v>
      </c>
      <c r="E18" s="75">
        <f>'15 min'!D13</f>
        <v>37741</v>
      </c>
      <c r="F18" s="76">
        <f>'15 min'!E13</f>
        <v>37749</v>
      </c>
      <c r="G18" s="75">
        <f>'15 min'!F13</f>
        <v>668</v>
      </c>
      <c r="H18" s="76">
        <f>'15 min'!G13</f>
        <v>665</v>
      </c>
      <c r="I18" s="75">
        <f>'15 min'!H13</f>
        <v>34780</v>
      </c>
      <c r="J18" s="76">
        <f>'15 min'!I13</f>
        <v>36690</v>
      </c>
      <c r="K18" s="75">
        <f>'15 min'!J13</f>
        <v>33193</v>
      </c>
      <c r="L18" s="76">
        <f>'15 min'!K13</f>
        <v>29906</v>
      </c>
      <c r="M18" s="75">
        <f>'15 min'!L13</f>
        <v>1082</v>
      </c>
      <c r="N18" s="76">
        <f>'15 min'!M13</f>
        <v>1001</v>
      </c>
      <c r="P18" s="59" t="s">
        <v>12</v>
      </c>
      <c r="Q18" s="75">
        <f>'15 min'!B57</f>
        <v>732</v>
      </c>
      <c r="R18" s="76">
        <f>'15 min'!C57</f>
        <v>729</v>
      </c>
      <c r="S18" s="75">
        <f>'15 min'!D57</f>
        <v>721</v>
      </c>
      <c r="T18" s="76">
        <f>'15 min'!E57</f>
        <v>806</v>
      </c>
      <c r="U18" s="88"/>
      <c r="V18" s="75">
        <f>'15 min'!G57</f>
        <v>577</v>
      </c>
      <c r="W18" s="76">
        <f>'15 min'!H57</f>
        <v>564</v>
      </c>
      <c r="X18" s="75">
        <f>'15 min'!I57</f>
        <v>694</v>
      </c>
      <c r="Y18" s="76">
        <f>'15 min'!J57</f>
        <v>675</v>
      </c>
      <c r="Z18" s="81"/>
      <c r="AA18" s="81"/>
      <c r="AB18" s="80"/>
    </row>
    <row r="19" spans="2:28" x14ac:dyDescent="0.25">
      <c r="B19" s="59" t="s">
        <v>13</v>
      </c>
      <c r="C19" s="75">
        <f>'15 min'!B14</f>
        <v>19280</v>
      </c>
      <c r="D19" s="76">
        <f>'15 min'!C14</f>
        <v>18465</v>
      </c>
      <c r="E19" s="75">
        <f>'15 min'!D14</f>
        <v>13508</v>
      </c>
      <c r="F19" s="76">
        <f>'15 min'!E14</f>
        <v>12928</v>
      </c>
      <c r="G19" s="75">
        <f>'15 min'!F14</f>
        <v>947</v>
      </c>
      <c r="H19" s="76">
        <f>'15 min'!G14</f>
        <v>834</v>
      </c>
      <c r="I19" s="75">
        <f>'15 min'!H14</f>
        <v>15386</v>
      </c>
      <c r="J19" s="76">
        <f>'15 min'!I14</f>
        <v>15078</v>
      </c>
      <c r="K19" s="75">
        <f>'15 min'!J14</f>
        <v>12667</v>
      </c>
      <c r="L19" s="76">
        <f>'15 min'!K14</f>
        <v>11193</v>
      </c>
      <c r="M19" s="75">
        <f>'15 min'!L14</f>
        <v>822</v>
      </c>
      <c r="N19" s="76">
        <f>'15 min'!M14</f>
        <v>813</v>
      </c>
      <c r="P19" s="59" t="s">
        <v>13</v>
      </c>
      <c r="Q19" s="75">
        <f>'15 min'!B58</f>
        <v>615</v>
      </c>
      <c r="R19" s="76">
        <f>'15 min'!C58</f>
        <v>632</v>
      </c>
      <c r="S19" s="75">
        <f>'15 min'!D58</f>
        <v>884</v>
      </c>
      <c r="T19" s="76">
        <f>'15 min'!E58</f>
        <v>931</v>
      </c>
      <c r="U19" s="88"/>
      <c r="V19" s="75">
        <f>'15 min'!G58</f>
        <v>717</v>
      </c>
      <c r="W19" s="76">
        <f>'15 min'!H58</f>
        <v>801</v>
      </c>
      <c r="X19" s="75">
        <f>'15 min'!I58</f>
        <v>785</v>
      </c>
      <c r="Y19" s="76">
        <f>'15 min'!J58</f>
        <v>756</v>
      </c>
      <c r="Z19" s="81"/>
      <c r="AA19" s="81"/>
      <c r="AB19" s="80"/>
    </row>
    <row r="20" spans="2:28" x14ac:dyDescent="0.25">
      <c r="B20" s="59" t="s">
        <v>14</v>
      </c>
      <c r="C20" s="77">
        <f>'15 min'!B15</f>
        <v>7162</v>
      </c>
      <c r="D20" s="78">
        <f>'15 min'!C15</f>
        <v>6875</v>
      </c>
      <c r="E20" s="77">
        <f>'15 min'!D15</f>
        <v>4788</v>
      </c>
      <c r="F20" s="78">
        <f>'15 min'!E15</f>
        <v>5772</v>
      </c>
      <c r="G20" s="77">
        <f>'15 min'!F15</f>
        <v>890</v>
      </c>
      <c r="H20" s="78">
        <f>'15 min'!G15</f>
        <v>621</v>
      </c>
      <c r="I20" s="77">
        <f>'15 min'!H15</f>
        <v>4035</v>
      </c>
      <c r="J20" s="78">
        <f>'15 min'!I15</f>
        <v>3456</v>
      </c>
      <c r="K20" s="77">
        <f>'15 min'!J15</f>
        <v>3972</v>
      </c>
      <c r="L20" s="78">
        <f>'15 min'!K15</f>
        <v>3822</v>
      </c>
      <c r="M20" s="77">
        <f>'15 min'!L15</f>
        <v>701</v>
      </c>
      <c r="N20" s="78">
        <f>'15 min'!M15</f>
        <v>642</v>
      </c>
      <c r="P20" s="59" t="s">
        <v>14</v>
      </c>
      <c r="Q20" s="77">
        <f>'15 min'!B59</f>
        <v>337</v>
      </c>
      <c r="R20" s="78">
        <f>'15 min'!C59</f>
        <v>471</v>
      </c>
      <c r="S20" s="77">
        <f>'15 min'!D59</f>
        <v>837</v>
      </c>
      <c r="T20" s="78">
        <f>'15 min'!E59</f>
        <v>533</v>
      </c>
      <c r="U20" s="88"/>
      <c r="V20" s="77">
        <f>'15 min'!G59</f>
        <v>527</v>
      </c>
      <c r="W20" s="78">
        <f>'15 min'!H59</f>
        <v>808</v>
      </c>
      <c r="X20" s="77">
        <f>'15 min'!I59</f>
        <v>460</v>
      </c>
      <c r="Y20" s="78">
        <f>'15 min'!J59</f>
        <v>418</v>
      </c>
      <c r="Z20" s="81"/>
      <c r="AA20" s="81"/>
      <c r="AB20" s="80"/>
    </row>
    <row r="21" spans="2:28" x14ac:dyDescent="0.25">
      <c r="B21" s="59" t="s">
        <v>15</v>
      </c>
      <c r="C21" s="73">
        <f>'15 min'!B16</f>
        <v>877</v>
      </c>
      <c r="D21" s="74">
        <f>'15 min'!C16</f>
        <v>1155</v>
      </c>
      <c r="E21" s="73">
        <f>'15 min'!D16</f>
        <v>49985</v>
      </c>
      <c r="F21" s="74">
        <f>'15 min'!E16</f>
        <v>49989</v>
      </c>
      <c r="G21" s="73">
        <f>'15 min'!F16</f>
        <v>49985</v>
      </c>
      <c r="H21" s="74">
        <f>'15 min'!G16</f>
        <v>49985</v>
      </c>
      <c r="I21" s="73">
        <f>'15 min'!H16</f>
        <v>49985</v>
      </c>
      <c r="J21" s="74">
        <f>'15 min'!I16</f>
        <v>49985</v>
      </c>
      <c r="K21" s="73">
        <f>'15 min'!J16</f>
        <v>476</v>
      </c>
      <c r="L21" s="74">
        <f>'15 min'!K16</f>
        <v>728</v>
      </c>
      <c r="M21" s="73">
        <f>'15 min'!L16</f>
        <v>561</v>
      </c>
      <c r="N21" s="74">
        <f>'15 min'!M16</f>
        <v>325</v>
      </c>
      <c r="P21" s="59" t="s">
        <v>15</v>
      </c>
      <c r="Q21" s="73">
        <f>'15 min'!B60</f>
        <v>369</v>
      </c>
      <c r="R21" s="74">
        <f>'15 min'!C60</f>
        <v>687</v>
      </c>
      <c r="S21" s="73">
        <f>'15 min'!D60</f>
        <v>371</v>
      </c>
      <c r="T21" s="74">
        <f>'15 min'!E60</f>
        <v>415</v>
      </c>
      <c r="U21" s="88"/>
      <c r="V21" s="73">
        <f>'15 min'!G60</f>
        <v>451</v>
      </c>
      <c r="W21" s="74">
        <f>'15 min'!H60</f>
        <v>406</v>
      </c>
      <c r="X21" s="73">
        <f>'15 min'!I60</f>
        <v>663</v>
      </c>
      <c r="Y21" s="74">
        <f>'15 min'!J60</f>
        <v>534</v>
      </c>
      <c r="Z21" s="64"/>
      <c r="AA21" s="64"/>
      <c r="AB21" s="65"/>
    </row>
    <row r="22" spans="2:28" x14ac:dyDescent="0.25">
      <c r="B22" s="59" t="s">
        <v>16</v>
      </c>
      <c r="C22" s="75">
        <f>'15 min'!B17</f>
        <v>1038</v>
      </c>
      <c r="D22" s="76">
        <f>'15 min'!C17</f>
        <v>1056</v>
      </c>
      <c r="E22" s="75">
        <f>'15 min'!D17</f>
        <v>29063</v>
      </c>
      <c r="F22" s="76">
        <f>'15 min'!E17</f>
        <v>28795</v>
      </c>
      <c r="G22" s="75">
        <f>'15 min'!F17</f>
        <v>48069</v>
      </c>
      <c r="H22" s="76">
        <f>'15 min'!G17</f>
        <v>38315</v>
      </c>
      <c r="I22" s="75">
        <f>'15 min'!H17</f>
        <v>42124</v>
      </c>
      <c r="J22" s="76">
        <f>'15 min'!I17</f>
        <v>38590</v>
      </c>
      <c r="K22" s="75">
        <f>'15 min'!J17</f>
        <v>713</v>
      </c>
      <c r="L22" s="76">
        <f>'15 min'!K17</f>
        <v>642</v>
      </c>
      <c r="M22" s="75">
        <f>'15 min'!L17</f>
        <v>608</v>
      </c>
      <c r="N22" s="76">
        <f>'15 min'!M17</f>
        <v>497</v>
      </c>
      <c r="P22" s="59" t="s">
        <v>16</v>
      </c>
      <c r="Q22" s="75">
        <f>'15 min'!B61</f>
        <v>500</v>
      </c>
      <c r="R22" s="76">
        <f>'15 min'!C61</f>
        <v>633</v>
      </c>
      <c r="S22" s="75">
        <f>'15 min'!D61</f>
        <v>713</v>
      </c>
      <c r="T22" s="76">
        <f>'15 min'!E61</f>
        <v>768</v>
      </c>
      <c r="U22" s="88"/>
      <c r="V22" s="75">
        <f>'15 min'!G61</f>
        <v>810</v>
      </c>
      <c r="W22" s="76">
        <f>'15 min'!H61</f>
        <v>797</v>
      </c>
      <c r="X22" s="75">
        <f>'15 min'!I61</f>
        <v>772</v>
      </c>
      <c r="Y22" s="76">
        <f>'15 min'!J61</f>
        <v>709</v>
      </c>
      <c r="Z22" s="64"/>
      <c r="AA22" s="64"/>
      <c r="AB22" s="65"/>
    </row>
    <row r="23" spans="2:28" x14ac:dyDescent="0.25">
      <c r="B23" s="59" t="s">
        <v>17</v>
      </c>
      <c r="C23" s="75">
        <f>'15 min'!B18</f>
        <v>565</v>
      </c>
      <c r="D23" s="76">
        <f>'15 min'!C18</f>
        <v>603</v>
      </c>
      <c r="E23" s="75">
        <f>'15 min'!D18</f>
        <v>8286</v>
      </c>
      <c r="F23" s="76">
        <f>'15 min'!E18</f>
        <v>7733</v>
      </c>
      <c r="G23" s="75">
        <f>'15 min'!F18</f>
        <v>11128</v>
      </c>
      <c r="H23" s="76">
        <f>'15 min'!G18</f>
        <v>11388</v>
      </c>
      <c r="I23" s="75">
        <f>'15 min'!H18</f>
        <v>16749</v>
      </c>
      <c r="J23" s="76">
        <f>'15 min'!I18</f>
        <v>14753</v>
      </c>
      <c r="K23" s="75">
        <f>'15 min'!J18</f>
        <v>491</v>
      </c>
      <c r="L23" s="76">
        <f>'15 min'!K18</f>
        <v>446</v>
      </c>
      <c r="M23" s="75">
        <f>'15 min'!L18</f>
        <v>454</v>
      </c>
      <c r="N23" s="76">
        <f>'15 min'!M18</f>
        <v>369</v>
      </c>
      <c r="P23" s="59" t="s">
        <v>17</v>
      </c>
      <c r="Q23" s="75">
        <f>'15 min'!B62</f>
        <v>323</v>
      </c>
      <c r="R23" s="76">
        <f>'15 min'!C62</f>
        <v>584</v>
      </c>
      <c r="S23" s="75">
        <f>'15 min'!D62</f>
        <v>468</v>
      </c>
      <c r="T23" s="76">
        <f>'15 min'!E62</f>
        <v>489</v>
      </c>
      <c r="U23" s="88"/>
      <c r="V23" s="75">
        <f>'15 min'!G62</f>
        <v>483</v>
      </c>
      <c r="W23" s="76">
        <f>'15 min'!H62</f>
        <v>520</v>
      </c>
      <c r="X23" s="75">
        <f>'15 min'!I62</f>
        <v>470</v>
      </c>
      <c r="Y23" s="76">
        <f>'15 min'!J62</f>
        <v>489</v>
      </c>
      <c r="Z23" s="64"/>
      <c r="AA23" s="64"/>
      <c r="AB23" s="65"/>
    </row>
    <row r="24" spans="2:28" x14ac:dyDescent="0.25">
      <c r="B24" s="59" t="s">
        <v>18</v>
      </c>
      <c r="C24" s="77">
        <f>'15 min'!B19</f>
        <v>372</v>
      </c>
      <c r="D24" s="78">
        <f>'15 min'!C19</f>
        <v>488</v>
      </c>
      <c r="E24" s="77">
        <f>'15 min'!D19</f>
        <v>936</v>
      </c>
      <c r="F24" s="78">
        <f>'15 min'!E19</f>
        <v>2004</v>
      </c>
      <c r="G24" s="77">
        <f>'15 min'!F19</f>
        <v>1107</v>
      </c>
      <c r="H24" s="78">
        <f>'15 min'!G19</f>
        <v>1009</v>
      </c>
      <c r="I24" s="77">
        <f>'15 min'!H19</f>
        <v>7145</v>
      </c>
      <c r="J24" s="78">
        <f>'15 min'!I19</f>
        <v>5950</v>
      </c>
      <c r="K24" s="77">
        <f>'15 min'!J19</f>
        <v>503</v>
      </c>
      <c r="L24" s="78">
        <f>'15 min'!K19</f>
        <v>353</v>
      </c>
      <c r="M24" s="77">
        <f>'15 min'!L19</f>
        <v>389</v>
      </c>
      <c r="N24" s="78">
        <f>'15 min'!M19</f>
        <v>346</v>
      </c>
      <c r="P24" s="59" t="s">
        <v>18</v>
      </c>
      <c r="Q24" s="77">
        <f>'15 min'!B63</f>
        <v>332</v>
      </c>
      <c r="R24" s="78">
        <f>'15 min'!C63</f>
        <v>469</v>
      </c>
      <c r="S24" s="77">
        <f>'15 min'!D63</f>
        <v>533</v>
      </c>
      <c r="T24" s="78">
        <f>'15 min'!E63</f>
        <v>601</v>
      </c>
      <c r="U24" s="89"/>
      <c r="V24" s="77">
        <f>'15 min'!G63</f>
        <v>611</v>
      </c>
      <c r="W24" s="78">
        <f>'15 min'!H63</f>
        <v>449</v>
      </c>
      <c r="X24" s="77">
        <f>'15 min'!I63</f>
        <v>377</v>
      </c>
      <c r="Y24" s="78">
        <f>'15 min'!J63</f>
        <v>517</v>
      </c>
      <c r="Z24" s="67"/>
      <c r="AA24" s="67"/>
      <c r="AB24" s="68"/>
    </row>
    <row r="25" spans="2:28" x14ac:dyDescent="0.25"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2:28" x14ac:dyDescent="0.25">
      <c r="C26" s="59" t="s">
        <v>53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</row>
    <row r="27" spans="2:28" x14ac:dyDescent="0.25">
      <c r="C27" s="59">
        <v>1</v>
      </c>
      <c r="D27" s="59">
        <v>2</v>
      </c>
      <c r="E27" s="59">
        <v>3</v>
      </c>
      <c r="F27" s="59">
        <v>4</v>
      </c>
      <c r="G27" s="59">
        <v>5</v>
      </c>
      <c r="H27" s="59">
        <v>6</v>
      </c>
      <c r="I27" s="59">
        <v>7</v>
      </c>
      <c r="J27" s="59">
        <v>8</v>
      </c>
      <c r="K27" s="59">
        <v>9</v>
      </c>
      <c r="L27" s="59">
        <v>10</v>
      </c>
      <c r="M27" s="59">
        <v>11</v>
      </c>
      <c r="N27" s="59">
        <v>12</v>
      </c>
    </row>
    <row r="28" spans="2:28" x14ac:dyDescent="0.25">
      <c r="B28" s="59" t="s">
        <v>11</v>
      </c>
      <c r="C28" s="73">
        <f>'15 min'!B34</f>
        <v>31018</v>
      </c>
      <c r="D28" s="74">
        <f>'15 min'!C34</f>
        <v>34705</v>
      </c>
      <c r="E28" s="73">
        <f>'15 min'!D34</f>
        <v>24020</v>
      </c>
      <c r="F28" s="74">
        <f>'15 min'!E34</f>
        <v>27138</v>
      </c>
      <c r="G28" s="73">
        <f>'15 min'!F34</f>
        <v>744</v>
      </c>
      <c r="H28" s="74">
        <f>'15 min'!G34</f>
        <v>890</v>
      </c>
      <c r="I28" s="73">
        <f>'15 min'!H34</f>
        <v>31364</v>
      </c>
      <c r="J28" s="74">
        <f>'15 min'!I34</f>
        <v>31906</v>
      </c>
      <c r="K28" s="73">
        <f>'15 min'!J34</f>
        <v>22795</v>
      </c>
      <c r="L28" s="74">
        <f>'15 min'!K34</f>
        <v>19199</v>
      </c>
      <c r="M28" s="73">
        <f>'15 min'!L34</f>
        <v>2726</v>
      </c>
      <c r="N28" s="74">
        <f>'15 min'!M34</f>
        <v>948</v>
      </c>
    </row>
    <row r="29" spans="2:28" x14ac:dyDescent="0.25">
      <c r="B29" s="59" t="s">
        <v>12</v>
      </c>
      <c r="C29" s="75">
        <f>'15 min'!B35</f>
        <v>11018</v>
      </c>
      <c r="D29" s="76">
        <f>'15 min'!C35</f>
        <v>10815</v>
      </c>
      <c r="E29" s="75">
        <f>'15 min'!D35</f>
        <v>8388</v>
      </c>
      <c r="F29" s="76">
        <f>'15 min'!E35</f>
        <v>8292</v>
      </c>
      <c r="G29" s="75">
        <f>'15 min'!F35</f>
        <v>590</v>
      </c>
      <c r="H29" s="76">
        <f>'15 min'!G35</f>
        <v>654</v>
      </c>
      <c r="I29" s="75">
        <f>'15 min'!H35</f>
        <v>10648</v>
      </c>
      <c r="J29" s="76">
        <f>'15 min'!I35</f>
        <v>11951</v>
      </c>
      <c r="K29" s="75">
        <f>'15 min'!J35</f>
        <v>8022</v>
      </c>
      <c r="L29" s="76">
        <f>'15 min'!K35</f>
        <v>6416</v>
      </c>
      <c r="M29" s="75">
        <f>'15 min'!L35</f>
        <v>668</v>
      </c>
      <c r="N29" s="76">
        <f>'15 min'!M35</f>
        <v>635</v>
      </c>
    </row>
    <row r="30" spans="2:28" x14ac:dyDescent="0.25">
      <c r="B30" s="59" t="s">
        <v>13</v>
      </c>
      <c r="C30" s="75">
        <f>'15 min'!B36</f>
        <v>3452</v>
      </c>
      <c r="D30" s="76">
        <f>'15 min'!C36</f>
        <v>3979</v>
      </c>
      <c r="E30" s="75">
        <f>'15 min'!D36</f>
        <v>2807</v>
      </c>
      <c r="F30" s="76">
        <f>'15 min'!E36</f>
        <v>3018</v>
      </c>
      <c r="G30" s="75">
        <f>'15 min'!F36</f>
        <v>793</v>
      </c>
      <c r="H30" s="76">
        <f>'15 min'!G36</f>
        <v>684</v>
      </c>
      <c r="I30" s="75">
        <f>'15 min'!H36</f>
        <v>3172</v>
      </c>
      <c r="J30" s="76">
        <f>'15 min'!I36</f>
        <v>2920</v>
      </c>
      <c r="K30" s="75">
        <f>'15 min'!J36</f>
        <v>2730</v>
      </c>
      <c r="L30" s="76">
        <f>'15 min'!K36</f>
        <v>2654</v>
      </c>
      <c r="M30" s="75">
        <f>'15 min'!L36</f>
        <v>687</v>
      </c>
      <c r="N30" s="76">
        <f>'15 min'!M36</f>
        <v>717</v>
      </c>
    </row>
    <row r="31" spans="2:28" x14ac:dyDescent="0.25">
      <c r="B31" s="59" t="s">
        <v>14</v>
      </c>
      <c r="C31" s="77">
        <f>'15 min'!B37</f>
        <v>908</v>
      </c>
      <c r="D31" s="78">
        <f>'15 min'!C37</f>
        <v>942</v>
      </c>
      <c r="E31" s="77">
        <f>'15 min'!D37</f>
        <v>771</v>
      </c>
      <c r="F31" s="78">
        <f>'15 min'!E37</f>
        <v>1575</v>
      </c>
      <c r="G31" s="77">
        <f>'15 min'!F37</f>
        <v>835</v>
      </c>
      <c r="H31" s="78">
        <f>'15 min'!G37</f>
        <v>468</v>
      </c>
      <c r="I31" s="77">
        <f>'15 min'!H37</f>
        <v>1233</v>
      </c>
      <c r="J31" s="78">
        <f>'15 min'!I37</f>
        <v>827</v>
      </c>
      <c r="K31" s="77">
        <f>'15 min'!J37</f>
        <v>917</v>
      </c>
      <c r="L31" s="78">
        <f>'15 min'!K37</f>
        <v>920</v>
      </c>
      <c r="M31" s="77">
        <f>'15 min'!L37</f>
        <v>578</v>
      </c>
      <c r="N31" s="78">
        <f>'15 min'!M37</f>
        <v>536</v>
      </c>
    </row>
    <row r="32" spans="2:28" x14ac:dyDescent="0.25">
      <c r="B32" s="59" t="s">
        <v>15</v>
      </c>
      <c r="C32" s="73">
        <f>'15 min'!B38</f>
        <v>701</v>
      </c>
      <c r="D32" s="74">
        <f>'15 min'!C38</f>
        <v>952</v>
      </c>
      <c r="E32" s="73">
        <f>'15 min'!D38</f>
        <v>14177</v>
      </c>
      <c r="F32" s="74">
        <f>'15 min'!E38</f>
        <v>16072</v>
      </c>
      <c r="G32" s="73">
        <f>'15 min'!F38</f>
        <v>21302</v>
      </c>
      <c r="H32" s="74">
        <f>'15 min'!G38</f>
        <v>26301</v>
      </c>
      <c r="I32" s="73">
        <f>'15 min'!H38</f>
        <v>27516</v>
      </c>
      <c r="J32" s="74">
        <f>'15 min'!I38</f>
        <v>26628</v>
      </c>
      <c r="K32" s="73">
        <f>'15 min'!J38</f>
        <v>462</v>
      </c>
      <c r="L32" s="74">
        <f>'15 min'!K38</f>
        <v>746</v>
      </c>
      <c r="M32" s="73">
        <f>'15 min'!L38</f>
        <v>563</v>
      </c>
      <c r="N32" s="74">
        <f>'15 min'!M38</f>
        <v>392</v>
      </c>
    </row>
    <row r="33" spans="2:26" x14ac:dyDescent="0.25">
      <c r="B33" s="59" t="s">
        <v>16</v>
      </c>
      <c r="C33" s="75">
        <f>'15 min'!B39</f>
        <v>698</v>
      </c>
      <c r="D33" s="76">
        <f>'15 min'!C39</f>
        <v>789</v>
      </c>
      <c r="E33" s="75">
        <f>'15 min'!D39</f>
        <v>4385</v>
      </c>
      <c r="F33" s="76">
        <f>'15 min'!E39</f>
        <v>3915</v>
      </c>
      <c r="G33" s="75">
        <f>'15 min'!F39</f>
        <v>5376</v>
      </c>
      <c r="H33" s="76">
        <f>'15 min'!G39</f>
        <v>7061</v>
      </c>
      <c r="I33" s="75">
        <f>'15 min'!H39</f>
        <v>9315</v>
      </c>
      <c r="J33" s="76">
        <f>'15 min'!I39</f>
        <v>7891</v>
      </c>
      <c r="K33" s="75">
        <f>'15 min'!J39</f>
        <v>693</v>
      </c>
      <c r="L33" s="76">
        <f>'15 min'!K39</f>
        <v>699</v>
      </c>
      <c r="M33" s="75">
        <f>'15 min'!L39</f>
        <v>628</v>
      </c>
      <c r="N33" s="76">
        <f>'15 min'!M39</f>
        <v>617</v>
      </c>
    </row>
    <row r="34" spans="2:26" x14ac:dyDescent="0.25">
      <c r="B34" s="59" t="s">
        <v>17</v>
      </c>
      <c r="C34" s="75">
        <f>'15 min'!B40</f>
        <v>387</v>
      </c>
      <c r="D34" s="76">
        <f>'15 min'!C40</f>
        <v>435</v>
      </c>
      <c r="E34" s="75">
        <f>'15 min'!D40</f>
        <v>840</v>
      </c>
      <c r="F34" s="76">
        <f>'15 min'!E40</f>
        <v>886</v>
      </c>
      <c r="G34" s="75">
        <f>'15 min'!F40</f>
        <v>1227</v>
      </c>
      <c r="H34" s="76">
        <f>'15 min'!G40</f>
        <v>1063</v>
      </c>
      <c r="I34" s="75">
        <f>'15 min'!H40</f>
        <v>2467</v>
      </c>
      <c r="J34" s="76">
        <f>'15 min'!I40</f>
        <v>2517</v>
      </c>
      <c r="K34" s="75">
        <f>'15 min'!J40</f>
        <v>493</v>
      </c>
      <c r="L34" s="76">
        <f>'15 min'!K40</f>
        <v>465</v>
      </c>
      <c r="M34" s="75">
        <f>'15 min'!L40</f>
        <v>472</v>
      </c>
      <c r="N34" s="76">
        <f>'15 min'!M40</f>
        <v>378</v>
      </c>
    </row>
    <row r="35" spans="2:26" x14ac:dyDescent="0.25">
      <c r="B35" s="59" t="s">
        <v>18</v>
      </c>
      <c r="C35" s="77">
        <f>'15 min'!B41</f>
        <v>349</v>
      </c>
      <c r="D35" s="78">
        <f>'15 min'!C41</f>
        <v>483</v>
      </c>
      <c r="E35" s="77">
        <f>'15 min'!D41</f>
        <v>679</v>
      </c>
      <c r="F35" s="78">
        <f>'15 min'!E41</f>
        <v>870</v>
      </c>
      <c r="G35" s="77">
        <f>'15 min'!F41</f>
        <v>820</v>
      </c>
      <c r="H35" s="78">
        <f>'15 min'!G41</f>
        <v>842</v>
      </c>
      <c r="I35" s="77">
        <f>'15 min'!H41</f>
        <v>1143</v>
      </c>
      <c r="J35" s="78">
        <f>'15 min'!I41</f>
        <v>1570</v>
      </c>
      <c r="K35" s="77">
        <f>'15 min'!J41</f>
        <v>524</v>
      </c>
      <c r="L35" s="78">
        <f>'15 min'!K41</f>
        <v>335</v>
      </c>
      <c r="M35" s="77">
        <f>'15 min'!L41</f>
        <v>454</v>
      </c>
      <c r="N35" s="78">
        <f>'15 min'!M41</f>
        <v>333</v>
      </c>
    </row>
    <row r="38" spans="2:26" x14ac:dyDescent="0.25">
      <c r="B38" s="85" t="s">
        <v>54</v>
      </c>
    </row>
    <row r="40" spans="2:26" x14ac:dyDescent="0.25">
      <c r="B40" s="93" t="s">
        <v>59</v>
      </c>
      <c r="C40" s="96" t="s">
        <v>57</v>
      </c>
      <c r="D40" s="94" t="s">
        <v>58</v>
      </c>
      <c r="E40" s="94" t="s">
        <v>60</v>
      </c>
      <c r="F40" s="94" t="s">
        <v>61</v>
      </c>
      <c r="G40" s="94" t="s">
        <v>62</v>
      </c>
      <c r="H40" s="94" t="s">
        <v>63</v>
      </c>
      <c r="I40" s="94" t="s">
        <v>64</v>
      </c>
      <c r="J40" s="95" t="s">
        <v>65</v>
      </c>
      <c r="K40" s="95" t="s">
        <v>66</v>
      </c>
      <c r="P40" s="93" t="s">
        <v>59</v>
      </c>
      <c r="Q40" s="96" t="s">
        <v>57</v>
      </c>
      <c r="R40" s="94" t="s">
        <v>58</v>
      </c>
      <c r="S40" s="94" t="s">
        <v>60</v>
      </c>
      <c r="T40" s="94" t="s">
        <v>61</v>
      </c>
      <c r="U40" s="94" t="s">
        <v>62</v>
      </c>
      <c r="V40" s="94" t="s">
        <v>63</v>
      </c>
      <c r="W40" s="94" t="s">
        <v>64</v>
      </c>
      <c r="X40" s="95" t="s">
        <v>65</v>
      </c>
      <c r="Y40" s="95" t="s">
        <v>66</v>
      </c>
    </row>
    <row r="41" spans="2:26" x14ac:dyDescent="0.25">
      <c r="B41" s="3" t="s">
        <v>49</v>
      </c>
      <c r="C41" s="69">
        <f>M21</f>
        <v>561</v>
      </c>
      <c r="D41" s="70">
        <f>N21</f>
        <v>325</v>
      </c>
      <c r="E41" s="70">
        <f>M22</f>
        <v>608</v>
      </c>
      <c r="F41" s="70">
        <f>N22</f>
        <v>497</v>
      </c>
      <c r="G41" s="70">
        <f>M23</f>
        <v>454</v>
      </c>
      <c r="H41" s="70">
        <f>N23</f>
        <v>369</v>
      </c>
      <c r="I41" s="70">
        <f>M24</f>
        <v>389</v>
      </c>
      <c r="J41" s="91">
        <f>N24</f>
        <v>346</v>
      </c>
      <c r="K41" s="97">
        <f>AVERAGE(C41:J41)</f>
        <v>443.625</v>
      </c>
      <c r="P41" s="3" t="s">
        <v>49</v>
      </c>
      <c r="Q41" s="69">
        <f>S21</f>
        <v>371</v>
      </c>
      <c r="R41" s="70">
        <f>T21</f>
        <v>415</v>
      </c>
      <c r="S41" s="70">
        <f>S22</f>
        <v>713</v>
      </c>
      <c r="T41" s="70">
        <f>T22</f>
        <v>768</v>
      </c>
      <c r="U41" s="70">
        <f>S23</f>
        <v>468</v>
      </c>
      <c r="V41" s="70">
        <f>T23</f>
        <v>489</v>
      </c>
      <c r="W41" s="70">
        <f>S24</f>
        <v>533</v>
      </c>
      <c r="X41" s="91">
        <f>T24</f>
        <v>601</v>
      </c>
      <c r="Y41" s="97">
        <f>AVERAGE(Q41:X41)</f>
        <v>544.75</v>
      </c>
    </row>
    <row r="42" spans="2:26" x14ac:dyDescent="0.25">
      <c r="B42" s="3" t="s">
        <v>50</v>
      </c>
      <c r="C42" s="69">
        <f>K21</f>
        <v>476</v>
      </c>
      <c r="D42" s="70">
        <f>L21</f>
        <v>728</v>
      </c>
      <c r="E42" s="70">
        <f>K22</f>
        <v>713</v>
      </c>
      <c r="F42" s="70">
        <f>L22</f>
        <v>642</v>
      </c>
      <c r="G42" s="70">
        <f>K23</f>
        <v>491</v>
      </c>
      <c r="H42" s="70">
        <f>L23</f>
        <v>446</v>
      </c>
      <c r="I42" s="70">
        <f>K24</f>
        <v>503</v>
      </c>
      <c r="J42" s="91">
        <f>L24</f>
        <v>353</v>
      </c>
      <c r="K42" s="97">
        <f>AVERAGE(C42:J42)</f>
        <v>544</v>
      </c>
      <c r="P42" s="3" t="s">
        <v>50</v>
      </c>
      <c r="Q42" s="69">
        <f>Q21</f>
        <v>369</v>
      </c>
      <c r="R42" s="70">
        <f>R21</f>
        <v>687</v>
      </c>
      <c r="S42" s="70">
        <f>Q22</f>
        <v>500</v>
      </c>
      <c r="T42" s="70">
        <f>R22</f>
        <v>633</v>
      </c>
      <c r="U42" s="70">
        <f>Q23</f>
        <v>323</v>
      </c>
      <c r="V42" s="70">
        <f>R23</f>
        <v>584</v>
      </c>
      <c r="W42" s="70">
        <f>Q24</f>
        <v>332</v>
      </c>
      <c r="X42" s="91">
        <f>R24</f>
        <v>469</v>
      </c>
      <c r="Y42" s="97">
        <f>AVERAGE(Q42:X42)</f>
        <v>487.125</v>
      </c>
    </row>
    <row r="43" spans="2:26" x14ac:dyDescent="0.25">
      <c r="B43" s="9" t="s">
        <v>51</v>
      </c>
      <c r="C43" s="71">
        <f>K32</f>
        <v>462</v>
      </c>
      <c r="D43" s="72">
        <f>L32</f>
        <v>746</v>
      </c>
      <c r="E43" s="72">
        <f>K33</f>
        <v>693</v>
      </c>
      <c r="F43" s="72">
        <f>L33</f>
        <v>699</v>
      </c>
      <c r="G43" s="72">
        <f>K34</f>
        <v>493</v>
      </c>
      <c r="H43" s="72">
        <f>L34</f>
        <v>465</v>
      </c>
      <c r="I43" s="72">
        <f>K35</f>
        <v>524</v>
      </c>
      <c r="J43" s="92">
        <f>L35</f>
        <v>335</v>
      </c>
      <c r="K43" s="98">
        <f>AVERAGE(C43:J43)</f>
        <v>552.125</v>
      </c>
      <c r="P43" s="9" t="s">
        <v>51</v>
      </c>
      <c r="Q43" s="71">
        <f>V21</f>
        <v>451</v>
      </c>
      <c r="R43" s="72">
        <f>W21</f>
        <v>406</v>
      </c>
      <c r="S43" s="72">
        <f>V22</f>
        <v>810</v>
      </c>
      <c r="T43" s="72">
        <f>W22</f>
        <v>797</v>
      </c>
      <c r="U43" s="72">
        <f>V23</f>
        <v>483</v>
      </c>
      <c r="V43" s="72">
        <f>W23</f>
        <v>520</v>
      </c>
      <c r="W43" s="72">
        <f>V24</f>
        <v>611</v>
      </c>
      <c r="X43" s="92">
        <f>W24</f>
        <v>449</v>
      </c>
      <c r="Y43" s="98">
        <f>AVERAGE(Q43:X43)</f>
        <v>565.875</v>
      </c>
    </row>
    <row r="45" spans="2:26" x14ac:dyDescent="0.25">
      <c r="C45" s="145" t="s">
        <v>52</v>
      </c>
      <c r="D45" s="146"/>
      <c r="E45" s="146"/>
      <c r="F45" s="146"/>
      <c r="G45" s="146"/>
      <c r="H45" s="146"/>
      <c r="I45" s="147" t="s">
        <v>53</v>
      </c>
      <c r="J45" s="148"/>
      <c r="K45" s="148"/>
      <c r="L45" s="148"/>
      <c r="M45" s="149"/>
      <c r="N45" s="99"/>
      <c r="P45" s="145" t="s">
        <v>52</v>
      </c>
      <c r="Q45" s="146"/>
      <c r="R45" s="146"/>
      <c r="S45" s="146"/>
      <c r="T45" s="146"/>
      <c r="U45" s="146"/>
      <c r="V45" s="147" t="s">
        <v>53</v>
      </c>
      <c r="W45" s="148"/>
      <c r="X45" s="148"/>
      <c r="Y45" s="148"/>
      <c r="Z45" s="149"/>
    </row>
    <row r="46" spans="2:26" s="90" customFormat="1" x14ac:dyDescent="0.25">
      <c r="C46" s="112" t="s">
        <v>55</v>
      </c>
      <c r="D46" s="113" t="s">
        <v>56</v>
      </c>
      <c r="E46" s="114" t="s">
        <v>57</v>
      </c>
      <c r="F46" s="114" t="s">
        <v>58</v>
      </c>
      <c r="G46" s="113" t="s">
        <v>66</v>
      </c>
      <c r="H46" s="114" t="s">
        <v>67</v>
      </c>
      <c r="I46" s="113" t="s">
        <v>56</v>
      </c>
      <c r="J46" s="114" t="s">
        <v>57</v>
      </c>
      <c r="K46" s="114" t="s">
        <v>58</v>
      </c>
      <c r="L46" s="113" t="s">
        <v>66</v>
      </c>
      <c r="M46" s="115" t="s">
        <v>67</v>
      </c>
      <c r="P46" s="112" t="s">
        <v>55</v>
      </c>
      <c r="Q46" s="113" t="s">
        <v>56</v>
      </c>
      <c r="R46" s="114" t="s">
        <v>57</v>
      </c>
      <c r="S46" s="114" t="s">
        <v>58</v>
      </c>
      <c r="T46" s="113" t="s">
        <v>66</v>
      </c>
      <c r="U46" s="114" t="s">
        <v>67</v>
      </c>
      <c r="V46" s="113" t="s">
        <v>56</v>
      </c>
      <c r="W46" s="114" t="s">
        <v>57</v>
      </c>
      <c r="X46" s="114" t="s">
        <v>58</v>
      </c>
      <c r="Y46" s="113" t="s">
        <v>66</v>
      </c>
      <c r="Z46" s="115" t="s">
        <v>67</v>
      </c>
    </row>
    <row r="47" spans="2:26" s="90" customFormat="1" x14ac:dyDescent="0.25">
      <c r="C47" s="156" t="str">
        <f>C5</f>
        <v>MDV6199</v>
      </c>
      <c r="D47" s="109">
        <v>4.0000000000000002E-4</v>
      </c>
      <c r="E47" s="87">
        <f>C17</f>
        <v>49985</v>
      </c>
      <c r="F47" s="87">
        <f t="shared" ref="F47:F50" si="0">D17</f>
        <v>49985</v>
      </c>
      <c r="G47" s="106">
        <f>AVERAGE(E47:F47)</f>
        <v>49985</v>
      </c>
      <c r="H47" s="116">
        <f>G47/$K$42</f>
        <v>91.884191176470594</v>
      </c>
      <c r="I47" s="109">
        <v>1E-4</v>
      </c>
      <c r="J47" s="87">
        <f>C28</f>
        <v>31018</v>
      </c>
      <c r="K47" s="87">
        <f t="shared" ref="K47:K50" si="1">D28</f>
        <v>34705</v>
      </c>
      <c r="L47" s="106">
        <f>AVERAGE(J47:K47)</f>
        <v>32861.5</v>
      </c>
      <c r="M47" s="119">
        <f>L47/$K$43</f>
        <v>59.518225039619651</v>
      </c>
      <c r="P47" s="156" t="str">
        <f>Q5</f>
        <v>MDV8507</v>
      </c>
      <c r="Q47" s="109">
        <v>4.0000000000000002E-4</v>
      </c>
      <c r="R47" s="87">
        <f>Q17</f>
        <v>1196</v>
      </c>
      <c r="S47" s="87">
        <f t="shared" ref="S47:S50" si="2">R17</f>
        <v>1526</v>
      </c>
      <c r="T47" s="106">
        <f>AVERAGE(R47:S47)</f>
        <v>1361</v>
      </c>
      <c r="U47" s="100">
        <f>T47/$Y$42</f>
        <v>2.7939440595329739</v>
      </c>
      <c r="V47" s="109">
        <v>1E-4</v>
      </c>
      <c r="W47" s="87">
        <f>V17</f>
        <v>1016</v>
      </c>
      <c r="X47" s="87">
        <f t="shared" ref="X47:X50" si="3">W17</f>
        <v>797</v>
      </c>
      <c r="Y47" s="106">
        <f>AVERAGE(W47:X47)</f>
        <v>906.5</v>
      </c>
      <c r="Z47" s="100">
        <f>Y47/$Y$43</f>
        <v>1.6019438922023415</v>
      </c>
    </row>
    <row r="48" spans="2:26" s="90" customFormat="1" x14ac:dyDescent="0.25">
      <c r="C48" s="157"/>
      <c r="D48" s="110">
        <f>D47/3.16</f>
        <v>1.2658227848101267E-4</v>
      </c>
      <c r="E48" s="88">
        <f t="shared" ref="E48:E50" si="4">C18</f>
        <v>49985</v>
      </c>
      <c r="F48" s="88">
        <f t="shared" si="0"/>
        <v>49177</v>
      </c>
      <c r="G48" s="107">
        <f t="shared" ref="G48:G86" si="5">AVERAGE(E48:F48)</f>
        <v>49581</v>
      </c>
      <c r="H48" s="117">
        <f t="shared" ref="H48:H86" si="6">G48/$K$42</f>
        <v>91.141544117647058</v>
      </c>
      <c r="I48" s="110">
        <f>I47/3.16</f>
        <v>3.1645569620253167E-5</v>
      </c>
      <c r="J48" s="88">
        <f t="shared" ref="J48:J50" si="7">C29</f>
        <v>11018</v>
      </c>
      <c r="K48" s="88">
        <f t="shared" si="1"/>
        <v>10815</v>
      </c>
      <c r="L48" s="107">
        <f t="shared" ref="L48:L86" si="8">AVERAGE(J48:K48)</f>
        <v>10916.5</v>
      </c>
      <c r="M48" s="120">
        <f t="shared" ref="M48:M86" si="9">L48/$K$43</f>
        <v>19.771790808240887</v>
      </c>
      <c r="P48" s="157"/>
      <c r="Q48" s="110">
        <f t="shared" ref="Q48:Q54" si="10">Q47/3.16</f>
        <v>1.2658227848101267E-4</v>
      </c>
      <c r="R48" s="88">
        <f t="shared" ref="R48:R50" si="11">Q18</f>
        <v>732</v>
      </c>
      <c r="S48" s="88">
        <f t="shared" si="2"/>
        <v>729</v>
      </c>
      <c r="T48" s="107">
        <f t="shared" ref="T48:T54" si="12">AVERAGE(R48:S48)</f>
        <v>730.5</v>
      </c>
      <c r="U48" s="102">
        <f t="shared" ref="U48:U54" si="13">T48/$Y$42</f>
        <v>1.4996150885296382</v>
      </c>
      <c r="V48" s="110">
        <f>V47/3.16</f>
        <v>3.1645569620253167E-5</v>
      </c>
      <c r="W48" s="88">
        <f t="shared" ref="W48:W50" si="14">V18</f>
        <v>577</v>
      </c>
      <c r="X48" s="88">
        <f t="shared" si="3"/>
        <v>564</v>
      </c>
      <c r="Y48" s="107">
        <f t="shared" ref="Y48:Y54" si="15">AVERAGE(W48:X48)</f>
        <v>570.5</v>
      </c>
      <c r="Z48" s="103">
        <f t="shared" ref="Z48:Z54" si="16">Y48/$Y$43</f>
        <v>1.0081731831234813</v>
      </c>
    </row>
    <row r="49" spans="3:26" s="90" customFormat="1" x14ac:dyDescent="0.25">
      <c r="C49" s="157"/>
      <c r="D49" s="110">
        <f t="shared" ref="D49:D50" si="17">D48/3.16</f>
        <v>4.00576830636116E-5</v>
      </c>
      <c r="E49" s="88">
        <f t="shared" si="4"/>
        <v>19280</v>
      </c>
      <c r="F49" s="88">
        <f t="shared" si="0"/>
        <v>18465</v>
      </c>
      <c r="G49" s="107">
        <f t="shared" si="5"/>
        <v>18872.5</v>
      </c>
      <c r="H49" s="117">
        <f t="shared" si="6"/>
        <v>34.692095588235297</v>
      </c>
      <c r="I49" s="110">
        <f t="shared" ref="I49:I50" si="18">I48/3.16</f>
        <v>1.00144207659029E-5</v>
      </c>
      <c r="J49" s="88">
        <f t="shared" si="7"/>
        <v>3452</v>
      </c>
      <c r="K49" s="88">
        <f t="shared" si="1"/>
        <v>3979</v>
      </c>
      <c r="L49" s="107">
        <f t="shared" si="8"/>
        <v>3715.5</v>
      </c>
      <c r="M49" s="103">
        <f t="shared" si="9"/>
        <v>6.7294543808014486</v>
      </c>
      <c r="P49" s="157"/>
      <c r="Q49" s="110">
        <f t="shared" si="10"/>
        <v>4.00576830636116E-5</v>
      </c>
      <c r="R49" s="88">
        <f t="shared" si="11"/>
        <v>615</v>
      </c>
      <c r="S49" s="88">
        <f t="shared" si="2"/>
        <v>632</v>
      </c>
      <c r="T49" s="107">
        <f t="shared" si="12"/>
        <v>623.5</v>
      </c>
      <c r="U49" s="102">
        <f t="shared" si="13"/>
        <v>1.2799589427764948</v>
      </c>
      <c r="V49" s="110">
        <f t="shared" ref="V49:V50" si="19">V48/3.16</f>
        <v>1.00144207659029E-5</v>
      </c>
      <c r="W49" s="88">
        <f t="shared" si="14"/>
        <v>717</v>
      </c>
      <c r="X49" s="88">
        <f t="shared" si="3"/>
        <v>801</v>
      </c>
      <c r="Y49" s="107">
        <f t="shared" si="15"/>
        <v>759</v>
      </c>
      <c r="Z49" s="103">
        <f t="shared" si="16"/>
        <v>1.3412856196156395</v>
      </c>
    </row>
    <row r="50" spans="3:26" s="90" customFormat="1" x14ac:dyDescent="0.25">
      <c r="C50" s="158"/>
      <c r="D50" s="111">
        <f t="shared" si="17"/>
        <v>1.2676481982155569E-5</v>
      </c>
      <c r="E50" s="89">
        <f t="shared" si="4"/>
        <v>7162</v>
      </c>
      <c r="F50" s="89">
        <f t="shared" si="0"/>
        <v>6875</v>
      </c>
      <c r="G50" s="108">
        <f t="shared" si="5"/>
        <v>7018.5</v>
      </c>
      <c r="H50" s="118">
        <f t="shared" si="6"/>
        <v>12.901654411764707</v>
      </c>
      <c r="I50" s="111">
        <f t="shared" si="18"/>
        <v>3.1691204955388923E-6</v>
      </c>
      <c r="J50" s="89">
        <f t="shared" si="7"/>
        <v>908</v>
      </c>
      <c r="K50" s="89">
        <f t="shared" si="1"/>
        <v>942</v>
      </c>
      <c r="L50" s="108">
        <f t="shared" si="8"/>
        <v>925</v>
      </c>
      <c r="M50" s="105">
        <f t="shared" si="9"/>
        <v>1.6753452569617386</v>
      </c>
      <c r="P50" s="158"/>
      <c r="Q50" s="111">
        <f t="shared" si="10"/>
        <v>1.2676481982155569E-5</v>
      </c>
      <c r="R50" s="89">
        <f t="shared" si="11"/>
        <v>337</v>
      </c>
      <c r="S50" s="89">
        <f t="shared" si="2"/>
        <v>471</v>
      </c>
      <c r="T50" s="108">
        <f t="shared" si="12"/>
        <v>404</v>
      </c>
      <c r="U50" s="104">
        <f t="shared" si="13"/>
        <v>0.82935591480626125</v>
      </c>
      <c r="V50" s="111">
        <f t="shared" si="19"/>
        <v>3.1691204955388923E-6</v>
      </c>
      <c r="W50" s="89">
        <f t="shared" si="14"/>
        <v>527</v>
      </c>
      <c r="X50" s="89">
        <f t="shared" si="3"/>
        <v>808</v>
      </c>
      <c r="Y50" s="108">
        <f t="shared" si="15"/>
        <v>667.5</v>
      </c>
      <c r="Z50" s="105">
        <f t="shared" si="16"/>
        <v>1.1795891318754141</v>
      </c>
    </row>
    <row r="51" spans="3:26" s="90" customFormat="1" x14ac:dyDescent="0.25">
      <c r="C51" s="156" t="str">
        <f>E5</f>
        <v>MDV6200</v>
      </c>
      <c r="D51" s="109">
        <v>4.0000000000000002E-4</v>
      </c>
      <c r="E51" s="87">
        <f>E17</f>
        <v>49985</v>
      </c>
      <c r="F51" s="87">
        <f t="shared" ref="F51:F54" si="20">F17</f>
        <v>49985</v>
      </c>
      <c r="G51" s="106">
        <f t="shared" si="5"/>
        <v>49985</v>
      </c>
      <c r="H51" s="116">
        <f t="shared" si="6"/>
        <v>91.884191176470594</v>
      </c>
      <c r="I51" s="109">
        <v>1E-4</v>
      </c>
      <c r="J51" s="87">
        <f>E28</f>
        <v>24020</v>
      </c>
      <c r="K51" s="87">
        <f t="shared" ref="K51:K54" si="21">F28</f>
        <v>27138</v>
      </c>
      <c r="L51" s="106">
        <f t="shared" si="8"/>
        <v>25579</v>
      </c>
      <c r="M51" s="119">
        <f t="shared" si="9"/>
        <v>46.32827711116142</v>
      </c>
      <c r="P51" s="156" t="str">
        <f>S5</f>
        <v>MDV8508</v>
      </c>
      <c r="Q51" s="109">
        <v>4.0000000000000002E-4</v>
      </c>
      <c r="R51" s="87">
        <f>S17</f>
        <v>1495</v>
      </c>
      <c r="S51" s="87">
        <f t="shared" ref="S51:S54" si="22">T17</f>
        <v>1481</v>
      </c>
      <c r="T51" s="106">
        <f t="shared" si="12"/>
        <v>1488</v>
      </c>
      <c r="U51" s="100">
        <f t="shared" si="13"/>
        <v>3.0546574287913781</v>
      </c>
      <c r="V51" s="109">
        <v>1E-4</v>
      </c>
      <c r="W51" s="87">
        <f>X17</f>
        <v>731</v>
      </c>
      <c r="X51" s="87">
        <f t="shared" ref="X51:X54" si="23">Y17</f>
        <v>658</v>
      </c>
      <c r="Y51" s="106">
        <f t="shared" si="15"/>
        <v>694.5</v>
      </c>
      <c r="Z51" s="101">
        <f t="shared" si="16"/>
        <v>1.2273028495692511</v>
      </c>
    </row>
    <row r="52" spans="3:26" s="90" customFormat="1" x14ac:dyDescent="0.25">
      <c r="C52" s="157"/>
      <c r="D52" s="110">
        <f t="shared" ref="D52:D86" si="24">D51/3.16</f>
        <v>1.2658227848101267E-4</v>
      </c>
      <c r="E52" s="88">
        <f t="shared" ref="E52:E54" si="25">E18</f>
        <v>37741</v>
      </c>
      <c r="F52" s="88">
        <f t="shared" si="20"/>
        <v>37749</v>
      </c>
      <c r="G52" s="107">
        <f t="shared" si="5"/>
        <v>37745</v>
      </c>
      <c r="H52" s="117">
        <f t="shared" si="6"/>
        <v>69.384191176470594</v>
      </c>
      <c r="I52" s="110">
        <f>I51/3.16</f>
        <v>3.1645569620253167E-5</v>
      </c>
      <c r="J52" s="88">
        <f t="shared" ref="J52:J54" si="26">E29</f>
        <v>8388</v>
      </c>
      <c r="K52" s="88">
        <f t="shared" si="21"/>
        <v>8292</v>
      </c>
      <c r="L52" s="107">
        <f t="shared" si="8"/>
        <v>8340</v>
      </c>
      <c r="M52" s="120">
        <f t="shared" si="9"/>
        <v>15.105275073579353</v>
      </c>
      <c r="P52" s="157"/>
      <c r="Q52" s="110">
        <f t="shared" ref="Q52" si="27">Q51/3.16</f>
        <v>1.2658227848101267E-4</v>
      </c>
      <c r="R52" s="88">
        <f t="shared" ref="R52:R54" si="28">S18</f>
        <v>721</v>
      </c>
      <c r="S52" s="88">
        <f t="shared" si="22"/>
        <v>806</v>
      </c>
      <c r="T52" s="107">
        <f t="shared" si="12"/>
        <v>763.5</v>
      </c>
      <c r="U52" s="102">
        <f t="shared" si="13"/>
        <v>1.567359507313318</v>
      </c>
      <c r="V52" s="110">
        <f>V51/3.16</f>
        <v>3.1645569620253167E-5</v>
      </c>
      <c r="W52" s="88">
        <f t="shared" ref="W52:W54" si="29">X18</f>
        <v>694</v>
      </c>
      <c r="X52" s="88">
        <f t="shared" si="23"/>
        <v>675</v>
      </c>
      <c r="Y52" s="107">
        <f t="shared" si="15"/>
        <v>684.5</v>
      </c>
      <c r="Z52" s="103">
        <f t="shared" si="16"/>
        <v>1.2096311022752375</v>
      </c>
    </row>
    <row r="53" spans="3:26" s="90" customFormat="1" x14ac:dyDescent="0.25">
      <c r="C53" s="157"/>
      <c r="D53" s="110">
        <f t="shared" si="24"/>
        <v>4.00576830636116E-5</v>
      </c>
      <c r="E53" s="88">
        <f t="shared" si="25"/>
        <v>13508</v>
      </c>
      <c r="F53" s="88">
        <f t="shared" si="20"/>
        <v>12928</v>
      </c>
      <c r="G53" s="107">
        <f t="shared" si="5"/>
        <v>13218</v>
      </c>
      <c r="H53" s="117">
        <f t="shared" si="6"/>
        <v>24.297794117647058</v>
      </c>
      <c r="I53" s="110">
        <f t="shared" ref="I53:I54" si="30">I52/3.16</f>
        <v>1.00144207659029E-5</v>
      </c>
      <c r="J53" s="88">
        <f t="shared" si="26"/>
        <v>2807</v>
      </c>
      <c r="K53" s="88">
        <f t="shared" si="21"/>
        <v>3018</v>
      </c>
      <c r="L53" s="107">
        <f t="shared" si="8"/>
        <v>2912.5</v>
      </c>
      <c r="M53" s="103">
        <f t="shared" si="9"/>
        <v>5.2750735793525019</v>
      </c>
      <c r="P53" s="157"/>
      <c r="Q53" s="110">
        <f t="shared" si="10"/>
        <v>4.00576830636116E-5</v>
      </c>
      <c r="R53" s="88">
        <f t="shared" si="28"/>
        <v>884</v>
      </c>
      <c r="S53" s="88">
        <f t="shared" si="22"/>
        <v>931</v>
      </c>
      <c r="T53" s="107">
        <f t="shared" si="12"/>
        <v>907.5</v>
      </c>
      <c r="U53" s="102">
        <f t="shared" si="13"/>
        <v>1.8629715165511933</v>
      </c>
      <c r="V53" s="110">
        <f t="shared" ref="V53:V54" si="31">V52/3.16</f>
        <v>1.00144207659029E-5</v>
      </c>
      <c r="W53" s="88">
        <f t="shared" si="29"/>
        <v>785</v>
      </c>
      <c r="X53" s="88">
        <f t="shared" si="23"/>
        <v>756</v>
      </c>
      <c r="Y53" s="107">
        <f t="shared" si="15"/>
        <v>770.5</v>
      </c>
      <c r="Z53" s="103">
        <f t="shared" si="16"/>
        <v>1.3616081290037552</v>
      </c>
    </row>
    <row r="54" spans="3:26" s="90" customFormat="1" x14ac:dyDescent="0.25">
      <c r="C54" s="158"/>
      <c r="D54" s="111">
        <f t="shared" si="24"/>
        <v>1.2676481982155569E-5</v>
      </c>
      <c r="E54" s="89">
        <f t="shared" si="25"/>
        <v>4788</v>
      </c>
      <c r="F54" s="89">
        <f t="shared" si="20"/>
        <v>5772</v>
      </c>
      <c r="G54" s="108">
        <f t="shared" si="5"/>
        <v>5280</v>
      </c>
      <c r="H54" s="118">
        <f t="shared" si="6"/>
        <v>9.7058823529411757</v>
      </c>
      <c r="I54" s="111">
        <f t="shared" si="30"/>
        <v>3.1691204955388923E-6</v>
      </c>
      <c r="J54" s="89">
        <f t="shared" si="26"/>
        <v>771</v>
      </c>
      <c r="K54" s="89">
        <f t="shared" si="21"/>
        <v>1575</v>
      </c>
      <c r="L54" s="108">
        <f t="shared" si="8"/>
        <v>1173</v>
      </c>
      <c r="M54" s="105">
        <f t="shared" si="9"/>
        <v>2.1245189042336428</v>
      </c>
      <c r="P54" s="158"/>
      <c r="Q54" s="111">
        <f t="shared" si="10"/>
        <v>1.2676481982155569E-5</v>
      </c>
      <c r="R54" s="89">
        <f t="shared" si="28"/>
        <v>837</v>
      </c>
      <c r="S54" s="89">
        <f t="shared" si="22"/>
        <v>533</v>
      </c>
      <c r="T54" s="108">
        <f t="shared" si="12"/>
        <v>685</v>
      </c>
      <c r="U54" s="104">
        <f t="shared" si="13"/>
        <v>1.4062099050551706</v>
      </c>
      <c r="V54" s="111">
        <f t="shared" si="31"/>
        <v>3.1691204955388923E-6</v>
      </c>
      <c r="W54" s="89">
        <f t="shared" si="29"/>
        <v>460</v>
      </c>
      <c r="X54" s="89">
        <f t="shared" si="23"/>
        <v>418</v>
      </c>
      <c r="Y54" s="108">
        <f t="shared" si="15"/>
        <v>439</v>
      </c>
      <c r="Z54" s="105">
        <f t="shared" si="16"/>
        <v>0.77578970620720122</v>
      </c>
    </row>
    <row r="55" spans="3:26" s="90" customFormat="1" x14ac:dyDescent="0.25">
      <c r="C55" s="156" t="str">
        <f>G5</f>
        <v>MDV7818</v>
      </c>
      <c r="D55" s="109">
        <v>4.0000000000000002E-4</v>
      </c>
      <c r="E55" s="87">
        <f>G17</f>
        <v>1040</v>
      </c>
      <c r="F55" s="87">
        <f t="shared" ref="F55:F58" si="32">H17</f>
        <v>1251</v>
      </c>
      <c r="G55" s="106">
        <f t="shared" si="5"/>
        <v>1145.5</v>
      </c>
      <c r="H55" s="100">
        <f t="shared" si="6"/>
        <v>2.1056985294117645</v>
      </c>
      <c r="I55" s="109">
        <v>1E-4</v>
      </c>
      <c r="J55" s="87">
        <f>G28</f>
        <v>744</v>
      </c>
      <c r="K55" s="87">
        <f t="shared" ref="K55:K58" si="33">H28</f>
        <v>890</v>
      </c>
      <c r="L55" s="106">
        <f t="shared" si="8"/>
        <v>817</v>
      </c>
      <c r="M55" s="101">
        <f t="shared" si="9"/>
        <v>1.4797373783110708</v>
      </c>
    </row>
    <row r="56" spans="3:26" s="90" customFormat="1" x14ac:dyDescent="0.25">
      <c r="C56" s="157"/>
      <c r="D56" s="110">
        <f t="shared" ref="D56" si="34">D55/3.16</f>
        <v>1.2658227848101267E-4</v>
      </c>
      <c r="E56" s="88">
        <f t="shared" ref="E56:E58" si="35">G18</f>
        <v>668</v>
      </c>
      <c r="F56" s="88">
        <f t="shared" si="32"/>
        <v>665</v>
      </c>
      <c r="G56" s="107">
        <f t="shared" si="5"/>
        <v>666.5</v>
      </c>
      <c r="H56" s="102">
        <f t="shared" si="6"/>
        <v>1.2251838235294117</v>
      </c>
      <c r="I56" s="110">
        <f t="shared" ref="I56:I82" si="36">I55/3.16</f>
        <v>3.1645569620253167E-5</v>
      </c>
      <c r="J56" s="88">
        <f t="shared" ref="J56:J58" si="37">G29</f>
        <v>590</v>
      </c>
      <c r="K56" s="88">
        <f t="shared" si="33"/>
        <v>654</v>
      </c>
      <c r="L56" s="107">
        <f t="shared" si="8"/>
        <v>622</v>
      </c>
      <c r="M56" s="103">
        <f t="shared" si="9"/>
        <v>1.1265564863029205</v>
      </c>
    </row>
    <row r="57" spans="3:26" s="90" customFormat="1" x14ac:dyDescent="0.25">
      <c r="C57" s="157"/>
      <c r="D57" s="110">
        <f t="shared" si="24"/>
        <v>4.00576830636116E-5</v>
      </c>
      <c r="E57" s="88">
        <f t="shared" si="35"/>
        <v>947</v>
      </c>
      <c r="F57" s="88">
        <f t="shared" si="32"/>
        <v>834</v>
      </c>
      <c r="G57" s="107">
        <f t="shared" si="5"/>
        <v>890.5</v>
      </c>
      <c r="H57" s="102">
        <f t="shared" si="6"/>
        <v>1.6369485294117647</v>
      </c>
      <c r="I57" s="110">
        <f t="shared" si="36"/>
        <v>1.00144207659029E-5</v>
      </c>
      <c r="J57" s="88">
        <f t="shared" si="37"/>
        <v>793</v>
      </c>
      <c r="K57" s="88">
        <f t="shared" si="33"/>
        <v>684</v>
      </c>
      <c r="L57" s="107">
        <f t="shared" si="8"/>
        <v>738.5</v>
      </c>
      <c r="M57" s="103">
        <f t="shared" si="9"/>
        <v>1.3375594294770206</v>
      </c>
    </row>
    <row r="58" spans="3:26" s="90" customFormat="1" x14ac:dyDescent="0.25">
      <c r="C58" s="158"/>
      <c r="D58" s="111">
        <f t="shared" si="24"/>
        <v>1.2676481982155569E-5</v>
      </c>
      <c r="E58" s="89">
        <f t="shared" si="35"/>
        <v>890</v>
      </c>
      <c r="F58" s="89">
        <f t="shared" si="32"/>
        <v>621</v>
      </c>
      <c r="G58" s="108">
        <f t="shared" si="5"/>
        <v>755.5</v>
      </c>
      <c r="H58" s="104">
        <f t="shared" si="6"/>
        <v>1.3887867647058822</v>
      </c>
      <c r="I58" s="111">
        <f t="shared" si="36"/>
        <v>3.1691204955388923E-6</v>
      </c>
      <c r="J58" s="89">
        <f t="shared" si="37"/>
        <v>835</v>
      </c>
      <c r="K58" s="89">
        <f t="shared" si="33"/>
        <v>468</v>
      </c>
      <c r="L58" s="108">
        <f t="shared" si="8"/>
        <v>651.5</v>
      </c>
      <c r="M58" s="105">
        <f t="shared" si="9"/>
        <v>1.1799864161195381</v>
      </c>
    </row>
    <row r="59" spans="3:26" s="90" customFormat="1" x14ac:dyDescent="0.25">
      <c r="C59" s="156" t="str">
        <f>I5</f>
        <v>MDV8495</v>
      </c>
      <c r="D59" s="109">
        <v>4.0000000000000002E-4</v>
      </c>
      <c r="E59" s="87">
        <f>I17</f>
        <v>49985</v>
      </c>
      <c r="F59" s="87">
        <f t="shared" ref="F59:F62" si="38">J17</f>
        <v>49985</v>
      </c>
      <c r="G59" s="106">
        <f t="shared" si="5"/>
        <v>49985</v>
      </c>
      <c r="H59" s="116">
        <f t="shared" si="6"/>
        <v>91.884191176470594</v>
      </c>
      <c r="I59" s="109">
        <v>1E-4</v>
      </c>
      <c r="J59" s="87">
        <f>I28</f>
        <v>31364</v>
      </c>
      <c r="K59" s="87">
        <f t="shared" ref="K59:K62" si="39">J28</f>
        <v>31906</v>
      </c>
      <c r="L59" s="106">
        <f t="shared" si="8"/>
        <v>31635</v>
      </c>
      <c r="M59" s="119">
        <f t="shared" si="9"/>
        <v>57.296807788091463</v>
      </c>
    </row>
    <row r="60" spans="3:26" s="90" customFormat="1" x14ac:dyDescent="0.25">
      <c r="C60" s="157"/>
      <c r="D60" s="110">
        <f t="shared" ref="D60" si="40">D59/3.16</f>
        <v>1.2658227848101267E-4</v>
      </c>
      <c r="E60" s="88">
        <f t="shared" ref="E60:E62" si="41">I18</f>
        <v>34780</v>
      </c>
      <c r="F60" s="88">
        <f t="shared" si="38"/>
        <v>36690</v>
      </c>
      <c r="G60" s="107">
        <f t="shared" si="5"/>
        <v>35735</v>
      </c>
      <c r="H60" s="117">
        <f t="shared" si="6"/>
        <v>65.689338235294116</v>
      </c>
      <c r="I60" s="110">
        <f t="shared" ref="I60:I86" si="42">I59/3.16</f>
        <v>3.1645569620253167E-5</v>
      </c>
      <c r="J60" s="88">
        <f t="shared" ref="J60:J62" si="43">I29</f>
        <v>10648</v>
      </c>
      <c r="K60" s="88">
        <f t="shared" si="39"/>
        <v>11951</v>
      </c>
      <c r="L60" s="107">
        <f t="shared" si="8"/>
        <v>11299.5</v>
      </c>
      <c r="M60" s="120">
        <f t="shared" si="9"/>
        <v>20.465474303826127</v>
      </c>
    </row>
    <row r="61" spans="3:26" s="90" customFormat="1" x14ac:dyDescent="0.25">
      <c r="C61" s="157"/>
      <c r="D61" s="110">
        <f t="shared" si="24"/>
        <v>4.00576830636116E-5</v>
      </c>
      <c r="E61" s="88">
        <f t="shared" si="41"/>
        <v>15386</v>
      </c>
      <c r="F61" s="88">
        <f t="shared" si="38"/>
        <v>15078</v>
      </c>
      <c r="G61" s="107">
        <f t="shared" si="5"/>
        <v>15232</v>
      </c>
      <c r="H61" s="117">
        <f t="shared" si="6"/>
        <v>28</v>
      </c>
      <c r="I61" s="110">
        <f t="shared" si="42"/>
        <v>1.00144207659029E-5</v>
      </c>
      <c r="J61" s="88">
        <f t="shared" si="43"/>
        <v>3172</v>
      </c>
      <c r="K61" s="88">
        <f t="shared" si="39"/>
        <v>2920</v>
      </c>
      <c r="L61" s="107">
        <f t="shared" si="8"/>
        <v>3046</v>
      </c>
      <c r="M61" s="103">
        <f t="shared" si="9"/>
        <v>5.5168666515734666</v>
      </c>
    </row>
    <row r="62" spans="3:26" s="90" customFormat="1" x14ac:dyDescent="0.25">
      <c r="C62" s="158"/>
      <c r="D62" s="111">
        <f t="shared" si="24"/>
        <v>1.2676481982155569E-5</v>
      </c>
      <c r="E62" s="89">
        <f t="shared" si="41"/>
        <v>4035</v>
      </c>
      <c r="F62" s="89">
        <f t="shared" si="38"/>
        <v>3456</v>
      </c>
      <c r="G62" s="108">
        <f t="shared" si="5"/>
        <v>3745.5</v>
      </c>
      <c r="H62" s="104">
        <f t="shared" si="6"/>
        <v>6.8851102941176467</v>
      </c>
      <c r="I62" s="111">
        <f t="shared" si="42"/>
        <v>3.1691204955388923E-6</v>
      </c>
      <c r="J62" s="89">
        <f t="shared" si="43"/>
        <v>1233</v>
      </c>
      <c r="K62" s="89">
        <f t="shared" si="39"/>
        <v>827</v>
      </c>
      <c r="L62" s="108">
        <f t="shared" si="8"/>
        <v>1030</v>
      </c>
      <c r="M62" s="105">
        <f t="shared" si="9"/>
        <v>1.8655195834276659</v>
      </c>
    </row>
    <row r="63" spans="3:26" s="90" customFormat="1" x14ac:dyDescent="0.25">
      <c r="C63" s="156" t="str">
        <f>K5</f>
        <v>MDV8496</v>
      </c>
      <c r="D63" s="109">
        <v>4.0000000000000002E-4</v>
      </c>
      <c r="E63" s="87">
        <f>K17</f>
        <v>49985</v>
      </c>
      <c r="F63" s="87">
        <f t="shared" ref="F63:F66" si="44">L17</f>
        <v>49981</v>
      </c>
      <c r="G63" s="106">
        <f t="shared" si="5"/>
        <v>49983</v>
      </c>
      <c r="H63" s="116">
        <f t="shared" si="6"/>
        <v>91.880514705882348</v>
      </c>
      <c r="I63" s="109">
        <v>1E-4</v>
      </c>
      <c r="J63" s="87">
        <f>K28</f>
        <v>22795</v>
      </c>
      <c r="K63" s="87">
        <f t="shared" ref="K63:K66" si="45">L28</f>
        <v>19199</v>
      </c>
      <c r="L63" s="106">
        <f t="shared" si="8"/>
        <v>20997</v>
      </c>
      <c r="M63" s="119">
        <f t="shared" si="9"/>
        <v>38.029431741000678</v>
      </c>
    </row>
    <row r="64" spans="3:26" s="90" customFormat="1" x14ac:dyDescent="0.25">
      <c r="C64" s="157"/>
      <c r="D64" s="110">
        <f t="shared" ref="D64" si="46">D63/3.16</f>
        <v>1.2658227848101267E-4</v>
      </c>
      <c r="E64" s="88">
        <f t="shared" ref="E64:E66" si="47">K18</f>
        <v>33193</v>
      </c>
      <c r="F64" s="88">
        <f t="shared" si="44"/>
        <v>29906</v>
      </c>
      <c r="G64" s="107">
        <f t="shared" si="5"/>
        <v>31549.5</v>
      </c>
      <c r="H64" s="117">
        <f t="shared" si="6"/>
        <v>57.995404411764703</v>
      </c>
      <c r="I64" s="110">
        <f t="shared" ref="I64" si="48">I63/3.16</f>
        <v>3.1645569620253167E-5</v>
      </c>
      <c r="J64" s="88">
        <f t="shared" ref="J64:J66" si="49">K29</f>
        <v>8022</v>
      </c>
      <c r="K64" s="88">
        <f t="shared" si="45"/>
        <v>6416</v>
      </c>
      <c r="L64" s="107">
        <f t="shared" si="8"/>
        <v>7219</v>
      </c>
      <c r="M64" s="120">
        <f t="shared" si="9"/>
        <v>13.074937740547883</v>
      </c>
    </row>
    <row r="65" spans="3:13" s="90" customFormat="1" x14ac:dyDescent="0.25">
      <c r="C65" s="157"/>
      <c r="D65" s="110">
        <f t="shared" si="24"/>
        <v>4.00576830636116E-5</v>
      </c>
      <c r="E65" s="88">
        <f t="shared" si="47"/>
        <v>12667</v>
      </c>
      <c r="F65" s="88">
        <f t="shared" si="44"/>
        <v>11193</v>
      </c>
      <c r="G65" s="107">
        <f t="shared" si="5"/>
        <v>11930</v>
      </c>
      <c r="H65" s="117">
        <f t="shared" si="6"/>
        <v>21.930147058823529</v>
      </c>
      <c r="I65" s="110">
        <f t="shared" si="36"/>
        <v>1.00144207659029E-5</v>
      </c>
      <c r="J65" s="88">
        <f t="shared" si="49"/>
        <v>2730</v>
      </c>
      <c r="K65" s="88">
        <f t="shared" si="45"/>
        <v>2654</v>
      </c>
      <c r="L65" s="107">
        <f t="shared" si="8"/>
        <v>2692</v>
      </c>
      <c r="M65" s="103">
        <f t="shared" si="9"/>
        <v>4.8757074937740548</v>
      </c>
    </row>
    <row r="66" spans="3:13" s="90" customFormat="1" x14ac:dyDescent="0.25">
      <c r="C66" s="158"/>
      <c r="D66" s="111">
        <f t="shared" si="24"/>
        <v>1.2676481982155569E-5</v>
      </c>
      <c r="E66" s="89">
        <f t="shared" si="47"/>
        <v>3972</v>
      </c>
      <c r="F66" s="89">
        <f t="shared" si="44"/>
        <v>3822</v>
      </c>
      <c r="G66" s="108">
        <f t="shared" si="5"/>
        <v>3897</v>
      </c>
      <c r="H66" s="104">
        <f t="shared" si="6"/>
        <v>7.163602941176471</v>
      </c>
      <c r="I66" s="111">
        <f t="shared" si="36"/>
        <v>3.1691204955388923E-6</v>
      </c>
      <c r="J66" s="89">
        <f t="shared" si="49"/>
        <v>917</v>
      </c>
      <c r="K66" s="89">
        <f t="shared" si="45"/>
        <v>920</v>
      </c>
      <c r="L66" s="108">
        <f t="shared" si="8"/>
        <v>918.5</v>
      </c>
      <c r="M66" s="105">
        <f t="shared" si="9"/>
        <v>1.6635725605614671</v>
      </c>
    </row>
    <row r="67" spans="3:13" s="90" customFormat="1" x14ac:dyDescent="0.25">
      <c r="C67" s="156" t="str">
        <f>M5</f>
        <v>MDV8499</v>
      </c>
      <c r="D67" s="109">
        <v>4.0000000000000002E-4</v>
      </c>
      <c r="E67" s="87">
        <f>M17</f>
        <v>5304</v>
      </c>
      <c r="F67" s="87">
        <f t="shared" ref="F67:F70" si="50">N17</f>
        <v>4066</v>
      </c>
      <c r="G67" s="106">
        <f t="shared" si="5"/>
        <v>4685</v>
      </c>
      <c r="H67" s="116">
        <f t="shared" si="6"/>
        <v>8.6121323529411757</v>
      </c>
      <c r="I67" s="109">
        <v>1E-4</v>
      </c>
      <c r="J67" s="87">
        <f>M28</f>
        <v>2726</v>
      </c>
      <c r="K67" s="87">
        <f t="shared" ref="K67:K70" si="51">N28</f>
        <v>948</v>
      </c>
      <c r="L67" s="106">
        <f t="shared" si="8"/>
        <v>1837</v>
      </c>
      <c r="M67" s="119">
        <f t="shared" si="9"/>
        <v>3.3271451211229341</v>
      </c>
    </row>
    <row r="68" spans="3:13" s="90" customFormat="1" x14ac:dyDescent="0.25">
      <c r="C68" s="157"/>
      <c r="D68" s="110">
        <f t="shared" ref="D68" si="52">D67/3.16</f>
        <v>1.2658227848101267E-4</v>
      </c>
      <c r="E68" s="88">
        <f t="shared" ref="E68:E70" si="53">M18</f>
        <v>1082</v>
      </c>
      <c r="F68" s="88">
        <f t="shared" si="50"/>
        <v>1001</v>
      </c>
      <c r="G68" s="107">
        <f t="shared" si="5"/>
        <v>1041.5</v>
      </c>
      <c r="H68" s="102">
        <f t="shared" si="6"/>
        <v>1.9145220588235294</v>
      </c>
      <c r="I68" s="110">
        <f t="shared" ref="I68" si="54">I67/3.16</f>
        <v>3.1645569620253167E-5</v>
      </c>
      <c r="J68" s="88">
        <f t="shared" ref="J68:J70" si="55">M29</f>
        <v>668</v>
      </c>
      <c r="K68" s="88">
        <f t="shared" si="51"/>
        <v>635</v>
      </c>
      <c r="L68" s="107">
        <f t="shared" si="8"/>
        <v>651.5</v>
      </c>
      <c r="M68" s="103">
        <f t="shared" si="9"/>
        <v>1.1799864161195381</v>
      </c>
    </row>
    <row r="69" spans="3:13" s="90" customFormat="1" x14ac:dyDescent="0.25">
      <c r="C69" s="157"/>
      <c r="D69" s="110">
        <f t="shared" si="24"/>
        <v>4.00576830636116E-5</v>
      </c>
      <c r="E69" s="88">
        <f t="shared" si="53"/>
        <v>822</v>
      </c>
      <c r="F69" s="88">
        <f t="shared" si="50"/>
        <v>813</v>
      </c>
      <c r="G69" s="107">
        <f t="shared" si="5"/>
        <v>817.5</v>
      </c>
      <c r="H69" s="102">
        <f t="shared" si="6"/>
        <v>1.5027573529411764</v>
      </c>
      <c r="I69" s="110">
        <f t="shared" si="42"/>
        <v>1.00144207659029E-5</v>
      </c>
      <c r="J69" s="88">
        <f t="shared" si="55"/>
        <v>687</v>
      </c>
      <c r="K69" s="88">
        <f t="shared" si="51"/>
        <v>717</v>
      </c>
      <c r="L69" s="107">
        <f t="shared" si="8"/>
        <v>702</v>
      </c>
      <c r="M69" s="103">
        <f t="shared" si="9"/>
        <v>1.2714512112293412</v>
      </c>
    </row>
    <row r="70" spans="3:13" s="90" customFormat="1" x14ac:dyDescent="0.25">
      <c r="C70" s="158"/>
      <c r="D70" s="111">
        <f t="shared" si="24"/>
        <v>1.2676481982155569E-5</v>
      </c>
      <c r="E70" s="89">
        <f t="shared" si="53"/>
        <v>701</v>
      </c>
      <c r="F70" s="89">
        <f t="shared" si="50"/>
        <v>642</v>
      </c>
      <c r="G70" s="108">
        <f t="shared" si="5"/>
        <v>671.5</v>
      </c>
      <c r="H70" s="104">
        <f t="shared" si="6"/>
        <v>1.234375</v>
      </c>
      <c r="I70" s="111">
        <f t="shared" si="42"/>
        <v>3.1691204955388923E-6</v>
      </c>
      <c r="J70" s="89">
        <f t="shared" si="55"/>
        <v>578</v>
      </c>
      <c r="K70" s="89">
        <f t="shared" si="51"/>
        <v>536</v>
      </c>
      <c r="L70" s="108">
        <f t="shared" si="8"/>
        <v>557</v>
      </c>
      <c r="M70" s="105">
        <f t="shared" si="9"/>
        <v>1.0088295223002037</v>
      </c>
    </row>
    <row r="71" spans="3:13" s="90" customFormat="1" x14ac:dyDescent="0.25">
      <c r="C71" s="156" t="str">
        <f>C9</f>
        <v>MDV8503</v>
      </c>
      <c r="D71" s="109">
        <v>4.0000000000000002E-4</v>
      </c>
      <c r="E71" s="87">
        <f>C21</f>
        <v>877</v>
      </c>
      <c r="F71" s="87">
        <f t="shared" ref="F71:F74" si="56">D21</f>
        <v>1155</v>
      </c>
      <c r="G71" s="106">
        <f t="shared" si="5"/>
        <v>1016</v>
      </c>
      <c r="H71" s="100">
        <f t="shared" si="6"/>
        <v>1.8676470588235294</v>
      </c>
      <c r="I71" s="109">
        <v>1E-4</v>
      </c>
      <c r="J71" s="87">
        <f>C32</f>
        <v>701</v>
      </c>
      <c r="K71" s="87">
        <f t="shared" ref="K71:K74" si="57">D32</f>
        <v>952</v>
      </c>
      <c r="L71" s="106">
        <f t="shared" si="8"/>
        <v>826.5</v>
      </c>
      <c r="M71" s="101">
        <f t="shared" si="9"/>
        <v>1.4969436268960834</v>
      </c>
    </row>
    <row r="72" spans="3:13" s="90" customFormat="1" x14ac:dyDescent="0.25">
      <c r="C72" s="157"/>
      <c r="D72" s="110">
        <f t="shared" ref="D72" si="58">D71/3.16</f>
        <v>1.2658227848101267E-4</v>
      </c>
      <c r="E72" s="88">
        <f t="shared" ref="E72:E74" si="59">C22</f>
        <v>1038</v>
      </c>
      <c r="F72" s="88">
        <f t="shared" si="56"/>
        <v>1056</v>
      </c>
      <c r="G72" s="107">
        <f t="shared" si="5"/>
        <v>1047</v>
      </c>
      <c r="H72" s="102">
        <f t="shared" si="6"/>
        <v>1.9246323529411764</v>
      </c>
      <c r="I72" s="110">
        <f t="shared" ref="I72" si="60">I71/3.16</f>
        <v>3.1645569620253167E-5</v>
      </c>
      <c r="J72" s="88">
        <f t="shared" ref="J72:J74" si="61">C33</f>
        <v>698</v>
      </c>
      <c r="K72" s="88">
        <f t="shared" si="57"/>
        <v>789</v>
      </c>
      <c r="L72" s="107">
        <f t="shared" si="8"/>
        <v>743.5</v>
      </c>
      <c r="M72" s="103">
        <f t="shared" si="9"/>
        <v>1.3466153497849218</v>
      </c>
    </row>
    <row r="73" spans="3:13" s="90" customFormat="1" x14ac:dyDescent="0.25">
      <c r="C73" s="157"/>
      <c r="D73" s="110">
        <f t="shared" si="24"/>
        <v>4.00576830636116E-5</v>
      </c>
      <c r="E73" s="88">
        <f t="shared" si="59"/>
        <v>565</v>
      </c>
      <c r="F73" s="88">
        <f t="shared" si="56"/>
        <v>603</v>
      </c>
      <c r="G73" s="107">
        <f t="shared" si="5"/>
        <v>584</v>
      </c>
      <c r="H73" s="102">
        <f t="shared" si="6"/>
        <v>1.0735294117647058</v>
      </c>
      <c r="I73" s="110">
        <f t="shared" si="36"/>
        <v>1.00144207659029E-5</v>
      </c>
      <c r="J73" s="88">
        <f t="shared" si="61"/>
        <v>387</v>
      </c>
      <c r="K73" s="88">
        <f t="shared" si="57"/>
        <v>435</v>
      </c>
      <c r="L73" s="107">
        <f t="shared" si="8"/>
        <v>411</v>
      </c>
      <c r="M73" s="103">
        <f t="shared" si="9"/>
        <v>0.74439664930948612</v>
      </c>
    </row>
    <row r="74" spans="3:13" s="90" customFormat="1" x14ac:dyDescent="0.25">
      <c r="C74" s="158"/>
      <c r="D74" s="111">
        <f t="shared" si="24"/>
        <v>1.2676481982155569E-5</v>
      </c>
      <c r="E74" s="89">
        <f t="shared" si="59"/>
        <v>372</v>
      </c>
      <c r="F74" s="89">
        <f t="shared" si="56"/>
        <v>488</v>
      </c>
      <c r="G74" s="108">
        <f t="shared" si="5"/>
        <v>430</v>
      </c>
      <c r="H74" s="104">
        <f t="shared" si="6"/>
        <v>0.7904411764705882</v>
      </c>
      <c r="I74" s="111">
        <f t="shared" si="36"/>
        <v>3.1691204955388923E-6</v>
      </c>
      <c r="J74" s="89">
        <f t="shared" si="61"/>
        <v>349</v>
      </c>
      <c r="K74" s="89">
        <f t="shared" si="57"/>
        <v>483</v>
      </c>
      <c r="L74" s="108">
        <f t="shared" si="8"/>
        <v>416</v>
      </c>
      <c r="M74" s="105">
        <f t="shared" si="9"/>
        <v>0.75345256961738738</v>
      </c>
    </row>
    <row r="75" spans="3:13" s="90" customFormat="1" x14ac:dyDescent="0.25">
      <c r="C75" s="156" t="str">
        <f>E9</f>
        <v>MDV8504</v>
      </c>
      <c r="D75" s="109">
        <v>4.0000000000000002E-4</v>
      </c>
      <c r="E75" s="87">
        <f>E21</f>
        <v>49985</v>
      </c>
      <c r="F75" s="87">
        <f t="shared" ref="F75:F78" si="62">F21</f>
        <v>49989</v>
      </c>
      <c r="G75" s="106">
        <f t="shared" si="5"/>
        <v>49987</v>
      </c>
      <c r="H75" s="116">
        <f t="shared" si="6"/>
        <v>91.887867647058826</v>
      </c>
      <c r="I75" s="109">
        <v>1E-4</v>
      </c>
      <c r="J75" s="87">
        <f>E32</f>
        <v>14177</v>
      </c>
      <c r="K75" s="87">
        <f t="shared" ref="K75:K78" si="63">F32</f>
        <v>16072</v>
      </c>
      <c r="L75" s="106">
        <f t="shared" si="8"/>
        <v>15124.5</v>
      </c>
      <c r="M75" s="119">
        <f t="shared" si="9"/>
        <v>27.393253339370613</v>
      </c>
    </row>
    <row r="76" spans="3:13" s="90" customFormat="1" x14ac:dyDescent="0.25">
      <c r="C76" s="157"/>
      <c r="D76" s="110">
        <f t="shared" ref="D76" si="64">D75/3.16</f>
        <v>1.2658227848101267E-4</v>
      </c>
      <c r="E76" s="88">
        <f t="shared" ref="E76:E78" si="65">E22</f>
        <v>29063</v>
      </c>
      <c r="F76" s="88">
        <f t="shared" si="62"/>
        <v>28795</v>
      </c>
      <c r="G76" s="107">
        <f t="shared" si="5"/>
        <v>28929</v>
      </c>
      <c r="H76" s="117">
        <f t="shared" si="6"/>
        <v>53.178308823529413</v>
      </c>
      <c r="I76" s="110">
        <f t="shared" ref="I76" si="66">I75/3.16</f>
        <v>3.1645569620253167E-5</v>
      </c>
      <c r="J76" s="88">
        <f t="shared" ref="J76:J78" si="67">E33</f>
        <v>4385</v>
      </c>
      <c r="K76" s="88">
        <f t="shared" si="63"/>
        <v>3915</v>
      </c>
      <c r="L76" s="107">
        <f t="shared" si="8"/>
        <v>4150</v>
      </c>
      <c r="M76" s="120">
        <f t="shared" si="9"/>
        <v>7.5164138555580715</v>
      </c>
    </row>
    <row r="77" spans="3:13" s="90" customFormat="1" x14ac:dyDescent="0.25">
      <c r="C77" s="157"/>
      <c r="D77" s="110">
        <f t="shared" si="24"/>
        <v>4.00576830636116E-5</v>
      </c>
      <c r="E77" s="88">
        <f t="shared" si="65"/>
        <v>8286</v>
      </c>
      <c r="F77" s="88">
        <f t="shared" si="62"/>
        <v>7733</v>
      </c>
      <c r="G77" s="107">
        <f t="shared" si="5"/>
        <v>8009.5</v>
      </c>
      <c r="H77" s="117">
        <f t="shared" si="6"/>
        <v>14.723345588235293</v>
      </c>
      <c r="I77" s="110">
        <f t="shared" si="42"/>
        <v>1.00144207659029E-5</v>
      </c>
      <c r="J77" s="88">
        <f t="shared" si="67"/>
        <v>840</v>
      </c>
      <c r="K77" s="88">
        <f t="shared" si="63"/>
        <v>886</v>
      </c>
      <c r="L77" s="107">
        <f t="shared" si="8"/>
        <v>863</v>
      </c>
      <c r="M77" s="103">
        <f t="shared" si="9"/>
        <v>1.5630518451437627</v>
      </c>
    </row>
    <row r="78" spans="3:13" s="90" customFormat="1" x14ac:dyDescent="0.25">
      <c r="C78" s="158"/>
      <c r="D78" s="111">
        <f t="shared" si="24"/>
        <v>1.2676481982155569E-5</v>
      </c>
      <c r="E78" s="89">
        <f t="shared" si="65"/>
        <v>936</v>
      </c>
      <c r="F78" s="89">
        <f t="shared" si="62"/>
        <v>2004</v>
      </c>
      <c r="G78" s="108">
        <f t="shared" si="5"/>
        <v>1470</v>
      </c>
      <c r="H78" s="104">
        <f t="shared" si="6"/>
        <v>2.7022058823529411</v>
      </c>
      <c r="I78" s="111">
        <f t="shared" si="42"/>
        <v>3.1691204955388923E-6</v>
      </c>
      <c r="J78" s="89">
        <f t="shared" si="67"/>
        <v>679</v>
      </c>
      <c r="K78" s="89">
        <f t="shared" si="63"/>
        <v>870</v>
      </c>
      <c r="L78" s="108">
        <f t="shared" si="8"/>
        <v>774.5</v>
      </c>
      <c r="M78" s="105">
        <f t="shared" si="9"/>
        <v>1.40276205569391</v>
      </c>
    </row>
    <row r="79" spans="3:13" s="90" customFormat="1" x14ac:dyDescent="0.25">
      <c r="C79" s="156" t="str">
        <f>G9</f>
        <v>MDV8505</v>
      </c>
      <c r="D79" s="109">
        <v>4.0000000000000002E-4</v>
      </c>
      <c r="E79" s="87">
        <f>G21</f>
        <v>49985</v>
      </c>
      <c r="F79" s="87">
        <f t="shared" ref="F79:F82" si="68">H21</f>
        <v>49985</v>
      </c>
      <c r="G79" s="106">
        <f t="shared" si="5"/>
        <v>49985</v>
      </c>
      <c r="H79" s="116">
        <f t="shared" si="6"/>
        <v>91.884191176470594</v>
      </c>
      <c r="I79" s="109">
        <v>1E-4</v>
      </c>
      <c r="J79" s="87">
        <f>G32</f>
        <v>21302</v>
      </c>
      <c r="K79" s="87">
        <f t="shared" ref="K79:K82" si="69">H32</f>
        <v>26301</v>
      </c>
      <c r="L79" s="106">
        <f t="shared" si="8"/>
        <v>23801.5</v>
      </c>
      <c r="M79" s="119">
        <f t="shared" si="9"/>
        <v>43.10889744170251</v>
      </c>
    </row>
    <row r="80" spans="3:13" s="90" customFormat="1" x14ac:dyDescent="0.25">
      <c r="C80" s="157"/>
      <c r="D80" s="110">
        <f t="shared" ref="D80" si="70">D79/3.16</f>
        <v>1.2658227848101267E-4</v>
      </c>
      <c r="E80" s="88">
        <f t="shared" ref="E80:E82" si="71">G22</f>
        <v>48069</v>
      </c>
      <c r="F80" s="88">
        <f t="shared" si="68"/>
        <v>38315</v>
      </c>
      <c r="G80" s="107">
        <f t="shared" si="5"/>
        <v>43192</v>
      </c>
      <c r="H80" s="117">
        <f t="shared" si="6"/>
        <v>79.397058823529406</v>
      </c>
      <c r="I80" s="110">
        <f t="shared" ref="I80" si="72">I79/3.16</f>
        <v>3.1645569620253167E-5</v>
      </c>
      <c r="J80" s="88">
        <f t="shared" ref="J80:J82" si="73">G33</f>
        <v>5376</v>
      </c>
      <c r="K80" s="88">
        <f t="shared" si="69"/>
        <v>7061</v>
      </c>
      <c r="L80" s="107">
        <f t="shared" si="8"/>
        <v>6218.5</v>
      </c>
      <c r="M80" s="120">
        <f t="shared" si="9"/>
        <v>11.262848086936835</v>
      </c>
    </row>
    <row r="81" spans="3:13" s="90" customFormat="1" x14ac:dyDescent="0.25">
      <c r="C81" s="157"/>
      <c r="D81" s="110">
        <f t="shared" si="24"/>
        <v>4.00576830636116E-5</v>
      </c>
      <c r="E81" s="88">
        <f t="shared" si="71"/>
        <v>11128</v>
      </c>
      <c r="F81" s="88">
        <f t="shared" si="68"/>
        <v>11388</v>
      </c>
      <c r="G81" s="107">
        <f t="shared" si="5"/>
        <v>11258</v>
      </c>
      <c r="H81" s="117">
        <f t="shared" si="6"/>
        <v>20.694852941176471</v>
      </c>
      <c r="I81" s="110">
        <f t="shared" si="36"/>
        <v>1.00144207659029E-5</v>
      </c>
      <c r="J81" s="88">
        <f t="shared" si="73"/>
        <v>1227</v>
      </c>
      <c r="K81" s="88">
        <f t="shared" si="69"/>
        <v>1063</v>
      </c>
      <c r="L81" s="107">
        <f t="shared" si="8"/>
        <v>1145</v>
      </c>
      <c r="M81" s="103">
        <f t="shared" si="9"/>
        <v>2.0738057505093956</v>
      </c>
    </row>
    <row r="82" spans="3:13" s="90" customFormat="1" x14ac:dyDescent="0.25">
      <c r="C82" s="158"/>
      <c r="D82" s="111">
        <f t="shared" si="24"/>
        <v>1.2676481982155569E-5</v>
      </c>
      <c r="E82" s="89">
        <f t="shared" si="71"/>
        <v>1107</v>
      </c>
      <c r="F82" s="89">
        <f t="shared" si="68"/>
        <v>1009</v>
      </c>
      <c r="G82" s="108">
        <f t="shared" si="5"/>
        <v>1058</v>
      </c>
      <c r="H82" s="104">
        <f t="shared" si="6"/>
        <v>1.9448529411764706</v>
      </c>
      <c r="I82" s="111">
        <f t="shared" si="36"/>
        <v>3.1691204955388923E-6</v>
      </c>
      <c r="J82" s="89">
        <f t="shared" si="73"/>
        <v>820</v>
      </c>
      <c r="K82" s="89">
        <f t="shared" si="69"/>
        <v>842</v>
      </c>
      <c r="L82" s="108">
        <f t="shared" si="8"/>
        <v>831</v>
      </c>
      <c r="M82" s="105">
        <f t="shared" si="9"/>
        <v>1.5050939551731946</v>
      </c>
    </row>
    <row r="83" spans="3:13" s="90" customFormat="1" x14ac:dyDescent="0.25">
      <c r="C83" s="156" t="str">
        <f>I9</f>
        <v>MDV8506</v>
      </c>
      <c r="D83" s="109">
        <v>4.0000000000000002E-4</v>
      </c>
      <c r="E83" s="87">
        <f>I21</f>
        <v>49985</v>
      </c>
      <c r="F83" s="87">
        <f t="shared" ref="F83:F86" si="74">J21</f>
        <v>49985</v>
      </c>
      <c r="G83" s="106">
        <f t="shared" si="5"/>
        <v>49985</v>
      </c>
      <c r="H83" s="116">
        <f t="shared" si="6"/>
        <v>91.884191176470594</v>
      </c>
      <c r="I83" s="109">
        <v>1E-4</v>
      </c>
      <c r="J83" s="87">
        <f>I32</f>
        <v>27516</v>
      </c>
      <c r="K83" s="87">
        <f t="shared" ref="K83:K86" si="75">J32</f>
        <v>26628</v>
      </c>
      <c r="L83" s="106">
        <f t="shared" si="8"/>
        <v>27072</v>
      </c>
      <c r="M83" s="119">
        <f t="shared" si="9"/>
        <v>49.032374915100746</v>
      </c>
    </row>
    <row r="84" spans="3:13" s="90" customFormat="1" x14ac:dyDescent="0.25">
      <c r="C84" s="157"/>
      <c r="D84" s="110">
        <f t="shared" ref="D84" si="76">D83/3.16</f>
        <v>1.2658227848101267E-4</v>
      </c>
      <c r="E84" s="88">
        <f t="shared" ref="E84:E86" si="77">I22</f>
        <v>42124</v>
      </c>
      <c r="F84" s="88">
        <f t="shared" si="74"/>
        <v>38590</v>
      </c>
      <c r="G84" s="107">
        <f t="shared" si="5"/>
        <v>40357</v>
      </c>
      <c r="H84" s="117">
        <f t="shared" si="6"/>
        <v>74.185661764705884</v>
      </c>
      <c r="I84" s="110">
        <f t="shared" ref="I84" si="78">I83/3.16</f>
        <v>3.1645569620253167E-5</v>
      </c>
      <c r="J84" s="88">
        <f t="shared" ref="J84:J86" si="79">I33</f>
        <v>9315</v>
      </c>
      <c r="K84" s="88">
        <f t="shared" si="75"/>
        <v>7891</v>
      </c>
      <c r="L84" s="107">
        <f t="shared" si="8"/>
        <v>8603</v>
      </c>
      <c r="M84" s="120">
        <f t="shared" si="9"/>
        <v>15.58161648177496</v>
      </c>
    </row>
    <row r="85" spans="3:13" s="90" customFormat="1" x14ac:dyDescent="0.25">
      <c r="C85" s="157"/>
      <c r="D85" s="110">
        <f t="shared" si="24"/>
        <v>4.00576830636116E-5</v>
      </c>
      <c r="E85" s="88">
        <f t="shared" si="77"/>
        <v>16749</v>
      </c>
      <c r="F85" s="88">
        <f t="shared" si="74"/>
        <v>14753</v>
      </c>
      <c r="G85" s="107">
        <f t="shared" si="5"/>
        <v>15751</v>
      </c>
      <c r="H85" s="117">
        <f t="shared" si="6"/>
        <v>28.954044117647058</v>
      </c>
      <c r="I85" s="110">
        <f t="shared" si="42"/>
        <v>1.00144207659029E-5</v>
      </c>
      <c r="J85" s="88">
        <f t="shared" si="79"/>
        <v>2467</v>
      </c>
      <c r="K85" s="88">
        <f t="shared" si="75"/>
        <v>2517</v>
      </c>
      <c r="L85" s="107">
        <f t="shared" si="8"/>
        <v>2492</v>
      </c>
      <c r="M85" s="103">
        <f t="shared" si="9"/>
        <v>4.5134706814580028</v>
      </c>
    </row>
    <row r="86" spans="3:13" s="90" customFormat="1" x14ac:dyDescent="0.25">
      <c r="C86" s="158"/>
      <c r="D86" s="111">
        <f t="shared" si="24"/>
        <v>1.2676481982155569E-5</v>
      </c>
      <c r="E86" s="89">
        <f t="shared" si="77"/>
        <v>7145</v>
      </c>
      <c r="F86" s="89">
        <f t="shared" si="74"/>
        <v>5950</v>
      </c>
      <c r="G86" s="108">
        <f t="shared" si="5"/>
        <v>6547.5</v>
      </c>
      <c r="H86" s="118">
        <f t="shared" si="6"/>
        <v>12.035845588235293</v>
      </c>
      <c r="I86" s="111">
        <f t="shared" si="42"/>
        <v>3.1691204955388923E-6</v>
      </c>
      <c r="J86" s="89">
        <f t="shared" si="79"/>
        <v>1143</v>
      </c>
      <c r="K86" s="89">
        <f t="shared" si="75"/>
        <v>1570</v>
      </c>
      <c r="L86" s="108">
        <f t="shared" si="8"/>
        <v>1356.5</v>
      </c>
      <c r="M86" s="105">
        <f t="shared" si="9"/>
        <v>2.45687117953362</v>
      </c>
    </row>
    <row r="87" spans="3:13" s="90" customFormat="1" x14ac:dyDescent="0.25"/>
    <row r="88" spans="3:13" s="90" customFormat="1" x14ac:dyDescent="0.25"/>
    <row r="89" spans="3:13" s="90" customFormat="1" x14ac:dyDescent="0.25"/>
    <row r="90" spans="3:13" s="90" customFormat="1" x14ac:dyDescent="0.25"/>
    <row r="91" spans="3:13" s="90" customFormat="1" x14ac:dyDescent="0.25"/>
    <row r="92" spans="3:13" s="90" customFormat="1" x14ac:dyDescent="0.25"/>
    <row r="93" spans="3:13" s="90" customFormat="1" x14ac:dyDescent="0.25"/>
    <row r="94" spans="3:13" s="90" customFormat="1" x14ac:dyDescent="0.25"/>
  </sheetData>
  <mergeCells count="36">
    <mergeCell ref="Q5:R8"/>
    <mergeCell ref="S5:T8"/>
    <mergeCell ref="V5:W8"/>
    <mergeCell ref="X5:Y8"/>
    <mergeCell ref="C9:D12"/>
    <mergeCell ref="E9:F12"/>
    <mergeCell ref="G9:H12"/>
    <mergeCell ref="I9:J12"/>
    <mergeCell ref="K9:L12"/>
    <mergeCell ref="M9:N12"/>
    <mergeCell ref="C5:D8"/>
    <mergeCell ref="E5:F8"/>
    <mergeCell ref="G5:H8"/>
    <mergeCell ref="I5:J8"/>
    <mergeCell ref="K5:L8"/>
    <mergeCell ref="M5:N8"/>
    <mergeCell ref="Q9:R12"/>
    <mergeCell ref="S9:T12"/>
    <mergeCell ref="V9:W12"/>
    <mergeCell ref="X9:Y12"/>
    <mergeCell ref="C45:H45"/>
    <mergeCell ref="I45:M45"/>
    <mergeCell ref="P45:U45"/>
    <mergeCell ref="V45:Z45"/>
    <mergeCell ref="C83:C86"/>
    <mergeCell ref="C47:C50"/>
    <mergeCell ref="P47:P50"/>
    <mergeCell ref="C51:C54"/>
    <mergeCell ref="P51:P54"/>
    <mergeCell ref="C55:C58"/>
    <mergeCell ref="C59:C62"/>
    <mergeCell ref="C63:C66"/>
    <mergeCell ref="C67:C70"/>
    <mergeCell ref="C71:C74"/>
    <mergeCell ref="C75:C78"/>
    <mergeCell ref="C79:C8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1"/>
  <sheetViews>
    <sheetView workbookViewId="0">
      <selection activeCell="R11" sqref="R11"/>
    </sheetView>
  </sheetViews>
  <sheetFormatPr defaultRowHeight="15" x14ac:dyDescent="0.25"/>
  <cols>
    <col min="1" max="1" width="3.85546875" style="86" customWidth="1"/>
    <col min="2" max="17" width="9.140625" style="86"/>
    <col min="18" max="18" width="14.42578125" style="86" bestFit="1" customWidth="1"/>
    <col min="19" max="16384" width="9.140625" style="86"/>
  </cols>
  <sheetData>
    <row r="1" spans="2:18" ht="15.75" thickBot="1" x14ac:dyDescent="0.3">
      <c r="B1" s="163" t="s">
        <v>69</v>
      </c>
      <c r="C1" s="164"/>
      <c r="D1" s="164"/>
      <c r="E1" s="164"/>
      <c r="F1" s="164"/>
      <c r="G1" s="164"/>
      <c r="H1" s="165"/>
      <c r="J1" s="163" t="s">
        <v>70</v>
      </c>
      <c r="K1" s="164"/>
      <c r="L1" s="164"/>
      <c r="M1" s="164"/>
      <c r="N1" s="164"/>
      <c r="O1" s="164"/>
      <c r="P1" s="165"/>
    </row>
    <row r="2" spans="2:18" x14ac:dyDescent="0.25">
      <c r="B2" s="124" t="s">
        <v>68</v>
      </c>
      <c r="C2" s="166" t="s">
        <v>52</v>
      </c>
      <c r="D2" s="167"/>
      <c r="E2" s="168"/>
      <c r="F2" s="169" t="s">
        <v>53</v>
      </c>
      <c r="G2" s="169"/>
      <c r="H2" s="170"/>
      <c r="J2" s="124" t="s">
        <v>68</v>
      </c>
      <c r="K2" s="166" t="s">
        <v>52</v>
      </c>
      <c r="L2" s="167"/>
      <c r="M2" s="168"/>
      <c r="N2" s="169" t="s">
        <v>53</v>
      </c>
      <c r="O2" s="169"/>
      <c r="P2" s="170"/>
      <c r="R2" s="144" t="s">
        <v>71</v>
      </c>
    </row>
    <row r="3" spans="2:18" x14ac:dyDescent="0.25">
      <c r="B3" s="125" t="s">
        <v>55</v>
      </c>
      <c r="C3" s="71" t="s">
        <v>56</v>
      </c>
      <c r="D3" s="96" t="s">
        <v>66</v>
      </c>
      <c r="E3" s="126" t="s">
        <v>67</v>
      </c>
      <c r="F3" s="72" t="s">
        <v>56</v>
      </c>
      <c r="G3" s="96" t="s">
        <v>66</v>
      </c>
      <c r="H3" s="126" t="s">
        <v>67</v>
      </c>
      <c r="J3" s="125" t="s">
        <v>55</v>
      </c>
      <c r="K3" s="96" t="s">
        <v>56</v>
      </c>
      <c r="L3" s="72" t="s">
        <v>66</v>
      </c>
      <c r="M3" s="126" t="s">
        <v>67</v>
      </c>
      <c r="N3" s="72" t="s">
        <v>56</v>
      </c>
      <c r="O3" s="72" t="s">
        <v>66</v>
      </c>
      <c r="P3" s="126" t="s">
        <v>67</v>
      </c>
    </row>
    <row r="4" spans="2:18" x14ac:dyDescent="0.25">
      <c r="B4" s="160" t="str">
        <f>Anlaysis_0min!C47</f>
        <v>MDV6199</v>
      </c>
      <c r="C4" s="133">
        <f>Anlaysis_0min!D47</f>
        <v>4.0000000000000002E-4</v>
      </c>
      <c r="D4" s="137">
        <f>Anlaysis_0min!G47</f>
        <v>24992.5</v>
      </c>
      <c r="E4" s="141">
        <f>Anlaysis_0min!H47</f>
        <v>45.286523216308041</v>
      </c>
      <c r="F4" s="121">
        <f>Anlaysis_0min!I47</f>
        <v>1E-4</v>
      </c>
      <c r="G4" s="137">
        <f>Anlaysis_0min!L47</f>
        <v>16868</v>
      </c>
      <c r="H4" s="141">
        <f>Anlaysis_0min!M47</f>
        <v>30.655156746933212</v>
      </c>
      <c r="J4" s="160" t="str">
        <f>Anlaysis_15min!C47</f>
        <v>MDV6199</v>
      </c>
      <c r="K4" s="133">
        <f>Anlaysis_15min!D47</f>
        <v>4.0000000000000002E-4</v>
      </c>
      <c r="L4" s="137">
        <f>Anlaysis_15min!G47</f>
        <v>49985</v>
      </c>
      <c r="M4" s="141">
        <f>Anlaysis_15min!H47</f>
        <v>91.884191176470594</v>
      </c>
      <c r="N4" s="121">
        <f>Anlaysis_15min!I47</f>
        <v>1E-4</v>
      </c>
      <c r="O4" s="137">
        <f>Anlaysis_15min!L47</f>
        <v>32861.5</v>
      </c>
      <c r="P4" s="141">
        <f>Anlaysis_15min!M47</f>
        <v>59.518225039619651</v>
      </c>
    </row>
    <row r="5" spans="2:18" x14ac:dyDescent="0.25">
      <c r="B5" s="159"/>
      <c r="C5" s="134">
        <f>Anlaysis_0min!D48</f>
        <v>1.2658227848101267E-4</v>
      </c>
      <c r="D5" s="138">
        <f>Anlaysis_0min!G48</f>
        <v>33926.5</v>
      </c>
      <c r="E5" s="142">
        <f>Anlaysis_0min!H48</f>
        <v>61.474971687429218</v>
      </c>
      <c r="F5" s="122">
        <f>Anlaysis_0min!I48</f>
        <v>3.1645569620253167E-5</v>
      </c>
      <c r="G5" s="138">
        <f>Anlaysis_0min!L48</f>
        <v>5154.5</v>
      </c>
      <c r="H5" s="142">
        <f>Anlaysis_0min!M48</f>
        <v>9.367560199909132</v>
      </c>
      <c r="J5" s="159"/>
      <c r="K5" s="134">
        <f>Anlaysis_15min!D48</f>
        <v>1.2658227848101267E-4</v>
      </c>
      <c r="L5" s="138">
        <f>Anlaysis_15min!G48</f>
        <v>49581</v>
      </c>
      <c r="M5" s="142">
        <f>Anlaysis_15min!H48</f>
        <v>91.141544117647058</v>
      </c>
      <c r="N5" s="122">
        <f>Anlaysis_15min!I48</f>
        <v>3.1645569620253167E-5</v>
      </c>
      <c r="O5" s="138">
        <f>Anlaysis_15min!L48</f>
        <v>10916.5</v>
      </c>
      <c r="P5" s="142">
        <f>Anlaysis_15min!M48</f>
        <v>19.771790808240887</v>
      </c>
    </row>
    <row r="6" spans="2:18" x14ac:dyDescent="0.25">
      <c r="B6" s="159"/>
      <c r="C6" s="134">
        <f>Anlaysis_0min!D49</f>
        <v>4.00576830636116E-5</v>
      </c>
      <c r="D6" s="138">
        <f>Anlaysis_0min!G49</f>
        <v>10579.5</v>
      </c>
      <c r="E6" s="142">
        <f>Anlaysis_0min!H49</f>
        <v>19.170101925254812</v>
      </c>
      <c r="F6" s="122">
        <f>Anlaysis_0min!I49</f>
        <v>1.00144207659029E-5</v>
      </c>
      <c r="G6" s="138">
        <f>Anlaysis_0min!L49</f>
        <v>1448.5</v>
      </c>
      <c r="H6" s="128">
        <f>Anlaysis_0min!M49</f>
        <v>2.632439800090868</v>
      </c>
      <c r="J6" s="159"/>
      <c r="K6" s="134">
        <f>Anlaysis_15min!D49</f>
        <v>4.00576830636116E-5</v>
      </c>
      <c r="L6" s="138">
        <f>Anlaysis_15min!G49</f>
        <v>18872.5</v>
      </c>
      <c r="M6" s="142">
        <f>Anlaysis_15min!H49</f>
        <v>34.692095588235297</v>
      </c>
      <c r="N6" s="122">
        <f>Anlaysis_15min!I49</f>
        <v>1.00144207659029E-5</v>
      </c>
      <c r="O6" s="138">
        <f>Anlaysis_15min!L49</f>
        <v>3715.5</v>
      </c>
      <c r="P6" s="128">
        <f>Anlaysis_15min!M49</f>
        <v>6.7294543808014486</v>
      </c>
    </row>
    <row r="7" spans="2:18" x14ac:dyDescent="0.25">
      <c r="B7" s="161"/>
      <c r="C7" s="135">
        <f>Anlaysis_0min!D50</f>
        <v>1.2676481982155569E-5</v>
      </c>
      <c r="D7" s="139">
        <f>Anlaysis_0min!G50</f>
        <v>2918</v>
      </c>
      <c r="E7" s="143">
        <f>Anlaysis_0min!H50</f>
        <v>5.2874292185730463</v>
      </c>
      <c r="F7" s="123">
        <f>Anlaysis_0min!I50</f>
        <v>3.1691204955388923E-6</v>
      </c>
      <c r="G7" s="139">
        <f>Anlaysis_0min!L50</f>
        <v>746</v>
      </c>
      <c r="H7" s="129">
        <f>Anlaysis_0min!M50</f>
        <v>1.3557473875511132</v>
      </c>
      <c r="J7" s="161"/>
      <c r="K7" s="135">
        <f>Anlaysis_15min!D50</f>
        <v>1.2676481982155569E-5</v>
      </c>
      <c r="L7" s="139">
        <f>Anlaysis_15min!G50</f>
        <v>7018.5</v>
      </c>
      <c r="M7" s="143">
        <f>Anlaysis_15min!H50</f>
        <v>12.901654411764707</v>
      </c>
      <c r="N7" s="123">
        <f>Anlaysis_15min!I50</f>
        <v>3.1691204955388923E-6</v>
      </c>
      <c r="O7" s="139">
        <f>Anlaysis_15min!L50</f>
        <v>925</v>
      </c>
      <c r="P7" s="129">
        <f>Anlaysis_15min!M50</f>
        <v>1.6753452569617386</v>
      </c>
    </row>
    <row r="8" spans="2:18" x14ac:dyDescent="0.25">
      <c r="B8" s="159" t="str">
        <f>Anlaysis_0min!C51</f>
        <v>MDV6200</v>
      </c>
      <c r="C8" s="134">
        <f>Anlaysis_0min!D51</f>
        <v>4.0000000000000002E-4</v>
      </c>
      <c r="D8" s="138">
        <f>Anlaysis_0min!G51</f>
        <v>49985</v>
      </c>
      <c r="E8" s="142">
        <f>Anlaysis_0min!H51</f>
        <v>90.573046432616081</v>
      </c>
      <c r="F8" s="122">
        <f>Anlaysis_0min!I51</f>
        <v>1E-4</v>
      </c>
      <c r="G8" s="138">
        <f>Anlaysis_0min!L51</f>
        <v>14272.5</v>
      </c>
      <c r="H8" s="142">
        <f>Anlaysis_0min!M51</f>
        <v>25.938209904588824</v>
      </c>
      <c r="J8" s="160" t="str">
        <f>Anlaysis_15min!C51</f>
        <v>MDV6200</v>
      </c>
      <c r="K8" s="133">
        <f>Anlaysis_15min!D51</f>
        <v>4.0000000000000002E-4</v>
      </c>
      <c r="L8" s="137">
        <f>Anlaysis_15min!G51</f>
        <v>49985</v>
      </c>
      <c r="M8" s="141">
        <f>Anlaysis_15min!H51</f>
        <v>91.884191176470594</v>
      </c>
      <c r="N8" s="121">
        <f>Anlaysis_15min!I51</f>
        <v>1E-4</v>
      </c>
      <c r="O8" s="137">
        <f>Anlaysis_15min!L51</f>
        <v>25579</v>
      </c>
      <c r="P8" s="141">
        <f>Anlaysis_15min!M51</f>
        <v>46.32827711116142</v>
      </c>
    </row>
    <row r="9" spans="2:18" x14ac:dyDescent="0.25">
      <c r="B9" s="159"/>
      <c r="C9" s="134">
        <f>Anlaysis_0min!D52</f>
        <v>1.2658227848101267E-4</v>
      </c>
      <c r="D9" s="138">
        <f>Anlaysis_0min!G52</f>
        <v>25024</v>
      </c>
      <c r="E9" s="142">
        <f>Anlaysis_0min!H52</f>
        <v>45.343601359003401</v>
      </c>
      <c r="F9" s="122">
        <f>Anlaysis_0min!I52</f>
        <v>3.1645569620253167E-5</v>
      </c>
      <c r="G9" s="138">
        <f>Anlaysis_0min!L52</f>
        <v>4385.5</v>
      </c>
      <c r="H9" s="142">
        <f>Anlaysis_0min!M52</f>
        <v>7.970013630168105</v>
      </c>
      <c r="J9" s="159"/>
      <c r="K9" s="134">
        <f>Anlaysis_15min!D52</f>
        <v>1.2658227848101267E-4</v>
      </c>
      <c r="L9" s="138">
        <f>Anlaysis_15min!G52</f>
        <v>37745</v>
      </c>
      <c r="M9" s="142">
        <f>Anlaysis_15min!H52</f>
        <v>69.384191176470594</v>
      </c>
      <c r="N9" s="122">
        <f>Anlaysis_15min!I52</f>
        <v>3.1645569620253167E-5</v>
      </c>
      <c r="O9" s="138">
        <f>Anlaysis_15min!L52</f>
        <v>8340</v>
      </c>
      <c r="P9" s="142">
        <f>Anlaysis_15min!M52</f>
        <v>15.105275073579353</v>
      </c>
    </row>
    <row r="10" spans="2:18" x14ac:dyDescent="0.25">
      <c r="B10" s="159"/>
      <c r="C10" s="134">
        <f>Anlaysis_0min!D53</f>
        <v>4.00576830636116E-5</v>
      </c>
      <c r="D10" s="138">
        <f>Anlaysis_0min!G53</f>
        <v>7417</v>
      </c>
      <c r="E10" s="142">
        <f>Anlaysis_0min!H53</f>
        <v>13.439637599093997</v>
      </c>
      <c r="F10" s="122">
        <f>Anlaysis_0min!I53</f>
        <v>1.00144207659029E-5</v>
      </c>
      <c r="G10" s="138">
        <f>Anlaysis_0min!L53</f>
        <v>1487</v>
      </c>
      <c r="H10" s="128">
        <f>Anlaysis_0min!M53</f>
        <v>2.7024079963652885</v>
      </c>
      <c r="J10" s="159"/>
      <c r="K10" s="134">
        <f>Anlaysis_15min!D53</f>
        <v>4.00576830636116E-5</v>
      </c>
      <c r="L10" s="138">
        <f>Anlaysis_15min!G53</f>
        <v>13218</v>
      </c>
      <c r="M10" s="142">
        <f>Anlaysis_15min!H53</f>
        <v>24.297794117647058</v>
      </c>
      <c r="N10" s="122">
        <f>Anlaysis_15min!I53</f>
        <v>1.00144207659029E-5</v>
      </c>
      <c r="O10" s="138">
        <f>Anlaysis_15min!L53</f>
        <v>2912.5</v>
      </c>
      <c r="P10" s="128">
        <f>Anlaysis_15min!M53</f>
        <v>5.2750735793525019</v>
      </c>
    </row>
    <row r="11" spans="2:18" x14ac:dyDescent="0.25">
      <c r="B11" s="159"/>
      <c r="C11" s="134">
        <f>Anlaysis_0min!D54</f>
        <v>1.2676481982155569E-5</v>
      </c>
      <c r="D11" s="138">
        <f>Anlaysis_0min!G54</f>
        <v>2329.5</v>
      </c>
      <c r="E11" s="142">
        <f>Anlaysis_0min!H54</f>
        <v>4.2210645526613817</v>
      </c>
      <c r="F11" s="122">
        <f>Anlaysis_0min!I54</f>
        <v>3.1691204955388923E-6</v>
      </c>
      <c r="G11" s="138">
        <f>Anlaysis_0min!L54</f>
        <v>696.5</v>
      </c>
      <c r="H11" s="128">
        <f>Anlaysis_0min!M54</f>
        <v>1.2657882780554293</v>
      </c>
      <c r="J11" s="161"/>
      <c r="K11" s="135">
        <f>Anlaysis_15min!D54</f>
        <v>1.2676481982155569E-5</v>
      </c>
      <c r="L11" s="139">
        <f>Anlaysis_15min!G54</f>
        <v>5280</v>
      </c>
      <c r="M11" s="143">
        <f>Anlaysis_15min!H54</f>
        <v>9.7058823529411757</v>
      </c>
      <c r="N11" s="123">
        <f>Anlaysis_15min!I54</f>
        <v>3.1691204955388923E-6</v>
      </c>
      <c r="O11" s="139">
        <f>Anlaysis_15min!L54</f>
        <v>1173</v>
      </c>
      <c r="P11" s="129">
        <f>Anlaysis_15min!M54</f>
        <v>2.1245189042336428</v>
      </c>
    </row>
    <row r="12" spans="2:18" x14ac:dyDescent="0.25">
      <c r="B12" s="160" t="str">
        <f>Anlaysis_0min!C55</f>
        <v>MDV7818</v>
      </c>
      <c r="C12" s="133">
        <f>Anlaysis_0min!D55</f>
        <v>4.0000000000000002E-4</v>
      </c>
      <c r="D12" s="137">
        <f>Anlaysis_0min!G55</f>
        <v>985</v>
      </c>
      <c r="E12" s="127">
        <f>Anlaysis_0min!H55</f>
        <v>1.7848244620611551</v>
      </c>
      <c r="F12" s="121">
        <f>Anlaysis_0min!I55</f>
        <v>1E-4</v>
      </c>
      <c r="G12" s="137">
        <f>Anlaysis_0min!L55</f>
        <v>766</v>
      </c>
      <c r="H12" s="127">
        <f>Anlaysis_0min!M55</f>
        <v>1.3920945024988642</v>
      </c>
      <c r="J12" s="159" t="str">
        <f>Anlaysis_15min!C55</f>
        <v>MDV7818</v>
      </c>
      <c r="K12" s="134">
        <f>Anlaysis_15min!D55</f>
        <v>4.0000000000000002E-4</v>
      </c>
      <c r="L12" s="138">
        <f>Anlaysis_15min!G55</f>
        <v>1145.5</v>
      </c>
      <c r="M12" s="128">
        <f>Anlaysis_15min!H55</f>
        <v>2.1056985294117645</v>
      </c>
      <c r="N12" s="122">
        <f>Anlaysis_15min!I55</f>
        <v>1E-4</v>
      </c>
      <c r="O12" s="138">
        <f>Anlaysis_15min!L55</f>
        <v>817</v>
      </c>
      <c r="P12" s="128">
        <f>Anlaysis_15min!M55</f>
        <v>1.4797373783110708</v>
      </c>
    </row>
    <row r="13" spans="2:18" x14ac:dyDescent="0.25">
      <c r="B13" s="159"/>
      <c r="C13" s="134">
        <f>Anlaysis_0min!D56</f>
        <v>1.2658227848101267E-4</v>
      </c>
      <c r="D13" s="138">
        <f>Anlaysis_0min!G56</f>
        <v>611</v>
      </c>
      <c r="E13" s="128">
        <f>Anlaysis_0min!H56</f>
        <v>1.1071347678369197</v>
      </c>
      <c r="F13" s="122">
        <f>Anlaysis_0min!I56</f>
        <v>3.1645569620253167E-5</v>
      </c>
      <c r="G13" s="138">
        <f>Anlaysis_0min!L56</f>
        <v>574</v>
      </c>
      <c r="H13" s="128">
        <f>Anlaysis_0min!M56</f>
        <v>1.0431621990004543</v>
      </c>
      <c r="J13" s="159"/>
      <c r="K13" s="134">
        <f>Anlaysis_15min!D56</f>
        <v>1.2658227848101267E-4</v>
      </c>
      <c r="L13" s="138">
        <f>Anlaysis_15min!G56</f>
        <v>666.5</v>
      </c>
      <c r="M13" s="128">
        <f>Anlaysis_15min!H56</f>
        <v>1.2251838235294117</v>
      </c>
      <c r="N13" s="122">
        <f>Anlaysis_15min!I56</f>
        <v>3.1645569620253167E-5</v>
      </c>
      <c r="O13" s="138">
        <f>Anlaysis_15min!L56</f>
        <v>622</v>
      </c>
      <c r="P13" s="128">
        <f>Anlaysis_15min!M56</f>
        <v>1.1265564863029205</v>
      </c>
    </row>
    <row r="14" spans="2:18" x14ac:dyDescent="0.25">
      <c r="B14" s="159"/>
      <c r="C14" s="134">
        <f>Anlaysis_0min!D57</f>
        <v>4.00576830636116E-5</v>
      </c>
      <c r="D14" s="138">
        <f>Anlaysis_0min!G57</f>
        <v>842</v>
      </c>
      <c r="E14" s="128">
        <f>Anlaysis_0min!H57</f>
        <v>1.5257078142695357</v>
      </c>
      <c r="F14" s="122">
        <f>Anlaysis_0min!I57</f>
        <v>1.00144207659029E-5</v>
      </c>
      <c r="G14" s="138">
        <f>Anlaysis_0min!L57</f>
        <v>712</v>
      </c>
      <c r="H14" s="128">
        <f>Anlaysis_0min!M57</f>
        <v>1.2939572921399365</v>
      </c>
      <c r="J14" s="159"/>
      <c r="K14" s="134">
        <f>Anlaysis_15min!D57</f>
        <v>4.00576830636116E-5</v>
      </c>
      <c r="L14" s="138">
        <f>Anlaysis_15min!G57</f>
        <v>890.5</v>
      </c>
      <c r="M14" s="128">
        <f>Anlaysis_15min!H57</f>
        <v>1.6369485294117647</v>
      </c>
      <c r="N14" s="122">
        <f>Anlaysis_15min!I57</f>
        <v>1.00144207659029E-5</v>
      </c>
      <c r="O14" s="138">
        <f>Anlaysis_15min!L57</f>
        <v>738.5</v>
      </c>
      <c r="P14" s="128">
        <f>Anlaysis_15min!M57</f>
        <v>1.3375594294770206</v>
      </c>
    </row>
    <row r="15" spans="2:18" x14ac:dyDescent="0.25">
      <c r="B15" s="161"/>
      <c r="C15" s="135">
        <f>Anlaysis_0min!D58</f>
        <v>1.2676481982155569E-5</v>
      </c>
      <c r="D15" s="139">
        <f>Anlaysis_0min!G58</f>
        <v>682.5</v>
      </c>
      <c r="E15" s="129">
        <f>Anlaysis_0min!H58</f>
        <v>1.2366930917327292</v>
      </c>
      <c r="F15" s="123">
        <f>Anlaysis_0min!I58</f>
        <v>3.1691204955388923E-6</v>
      </c>
      <c r="G15" s="139">
        <f>Anlaysis_0min!L58</f>
        <v>631.5</v>
      </c>
      <c r="H15" s="129">
        <f>Anlaysis_0min!M58</f>
        <v>1.1476601544752385</v>
      </c>
      <c r="J15" s="159"/>
      <c r="K15" s="134">
        <f>Anlaysis_15min!D58</f>
        <v>1.2676481982155569E-5</v>
      </c>
      <c r="L15" s="138">
        <f>Anlaysis_15min!G58</f>
        <v>755.5</v>
      </c>
      <c r="M15" s="128">
        <f>Anlaysis_15min!H58</f>
        <v>1.3887867647058822</v>
      </c>
      <c r="N15" s="122">
        <f>Anlaysis_15min!I58</f>
        <v>3.1691204955388923E-6</v>
      </c>
      <c r="O15" s="138">
        <f>Anlaysis_15min!L58</f>
        <v>651.5</v>
      </c>
      <c r="P15" s="128">
        <f>Anlaysis_15min!M58</f>
        <v>1.1799864161195381</v>
      </c>
    </row>
    <row r="16" spans="2:18" x14ac:dyDescent="0.25">
      <c r="B16" s="159" t="str">
        <f>Anlaysis_0min!C59</f>
        <v>MDV8495</v>
      </c>
      <c r="C16" s="134">
        <f>Anlaysis_0min!D59</f>
        <v>4.0000000000000002E-4</v>
      </c>
      <c r="D16" s="138">
        <f>Anlaysis_0min!G59</f>
        <v>49983</v>
      </c>
      <c r="E16" s="142">
        <f>Anlaysis_0min!H59</f>
        <v>90.569422423556063</v>
      </c>
      <c r="F16" s="122">
        <f>Anlaysis_0min!I59</f>
        <v>1E-4</v>
      </c>
      <c r="G16" s="138">
        <f>Anlaysis_0min!L59</f>
        <v>16159</v>
      </c>
      <c r="H16" s="142">
        <f>Anlaysis_0min!M59</f>
        <v>29.36665152203544</v>
      </c>
      <c r="J16" s="160" t="str">
        <f>Anlaysis_15min!C59</f>
        <v>MDV8495</v>
      </c>
      <c r="K16" s="133">
        <f>Anlaysis_15min!D59</f>
        <v>4.0000000000000002E-4</v>
      </c>
      <c r="L16" s="137">
        <f>Anlaysis_15min!G59</f>
        <v>49985</v>
      </c>
      <c r="M16" s="141">
        <f>Anlaysis_15min!H59</f>
        <v>91.884191176470594</v>
      </c>
      <c r="N16" s="121">
        <f>Anlaysis_15min!I59</f>
        <v>1E-4</v>
      </c>
      <c r="O16" s="137">
        <f>Anlaysis_15min!L59</f>
        <v>31635</v>
      </c>
      <c r="P16" s="141">
        <f>Anlaysis_15min!M59</f>
        <v>57.296807788091463</v>
      </c>
    </row>
    <row r="17" spans="2:16" x14ac:dyDescent="0.25">
      <c r="B17" s="159"/>
      <c r="C17" s="134">
        <f>Anlaysis_0min!D60</f>
        <v>1.2658227848101267E-4</v>
      </c>
      <c r="D17" s="138">
        <f>Anlaysis_0min!G60</f>
        <v>24639.5</v>
      </c>
      <c r="E17" s="142">
        <f>Anlaysis_0min!H60</f>
        <v>44.646885617214046</v>
      </c>
      <c r="F17" s="122">
        <f>Anlaysis_0min!I60</f>
        <v>3.1645569620253167E-5</v>
      </c>
      <c r="G17" s="138">
        <f>Anlaysis_0min!L60</f>
        <v>3705.5</v>
      </c>
      <c r="H17" s="142">
        <f>Anlaysis_0min!M60</f>
        <v>6.734211721944571</v>
      </c>
      <c r="J17" s="159"/>
      <c r="K17" s="134">
        <f>Anlaysis_15min!D60</f>
        <v>1.2658227848101267E-4</v>
      </c>
      <c r="L17" s="138">
        <f>Anlaysis_15min!G60</f>
        <v>35735</v>
      </c>
      <c r="M17" s="142">
        <f>Anlaysis_15min!H60</f>
        <v>65.689338235294116</v>
      </c>
      <c r="N17" s="122">
        <f>Anlaysis_15min!I60</f>
        <v>3.1645569620253167E-5</v>
      </c>
      <c r="O17" s="138">
        <f>Anlaysis_15min!L60</f>
        <v>11299.5</v>
      </c>
      <c r="P17" s="142">
        <f>Anlaysis_15min!M60</f>
        <v>20.465474303826127</v>
      </c>
    </row>
    <row r="18" spans="2:16" x14ac:dyDescent="0.25">
      <c r="B18" s="159"/>
      <c r="C18" s="134">
        <f>Anlaysis_0min!D61</f>
        <v>4.00576830636116E-5</v>
      </c>
      <c r="D18" s="138">
        <f>Anlaysis_0min!G61</f>
        <v>6564</v>
      </c>
      <c r="E18" s="142">
        <f>Anlaysis_0min!H61</f>
        <v>11.893997734994338</v>
      </c>
      <c r="F18" s="122">
        <f>Anlaysis_0min!I61</f>
        <v>1.00144207659029E-5</v>
      </c>
      <c r="G18" s="138">
        <f>Anlaysis_0min!L61</f>
        <v>1301.5</v>
      </c>
      <c r="H18" s="128">
        <f>Anlaysis_0min!M61</f>
        <v>2.365288505224898</v>
      </c>
      <c r="J18" s="159"/>
      <c r="K18" s="134">
        <f>Anlaysis_15min!D61</f>
        <v>4.00576830636116E-5</v>
      </c>
      <c r="L18" s="138">
        <f>Anlaysis_15min!G61</f>
        <v>15232</v>
      </c>
      <c r="M18" s="142">
        <f>Anlaysis_15min!H61</f>
        <v>28</v>
      </c>
      <c r="N18" s="122">
        <f>Anlaysis_15min!I61</f>
        <v>1.00144207659029E-5</v>
      </c>
      <c r="O18" s="138">
        <f>Anlaysis_15min!L61</f>
        <v>3046</v>
      </c>
      <c r="P18" s="142">
        <f>Anlaysis_15min!M61</f>
        <v>5.5168666515734666</v>
      </c>
    </row>
    <row r="19" spans="2:16" x14ac:dyDescent="0.25">
      <c r="B19" s="159"/>
      <c r="C19" s="134">
        <f>Anlaysis_0min!D62</f>
        <v>1.2676481982155569E-5</v>
      </c>
      <c r="D19" s="138">
        <f>Anlaysis_0min!G62</f>
        <v>1359.5</v>
      </c>
      <c r="E19" s="142">
        <f>Anlaysis_0min!H62</f>
        <v>2.4634201585503965</v>
      </c>
      <c r="F19" s="122">
        <f>Anlaysis_0min!I62</f>
        <v>3.1691204955388923E-6</v>
      </c>
      <c r="G19" s="138">
        <f>Anlaysis_0min!L62</f>
        <v>672</v>
      </c>
      <c r="H19" s="128">
        <f>Anlaysis_0min!M62</f>
        <v>1.2212630622444343</v>
      </c>
      <c r="J19" s="161"/>
      <c r="K19" s="135">
        <f>Anlaysis_15min!D62</f>
        <v>1.2676481982155569E-5</v>
      </c>
      <c r="L19" s="139">
        <f>Anlaysis_15min!G62</f>
        <v>3745.5</v>
      </c>
      <c r="M19" s="143">
        <f>Anlaysis_15min!H62</f>
        <v>6.8851102941176467</v>
      </c>
      <c r="N19" s="123">
        <f>Anlaysis_15min!I62</f>
        <v>3.1691204955388923E-6</v>
      </c>
      <c r="O19" s="139">
        <f>Anlaysis_15min!L62</f>
        <v>1030</v>
      </c>
      <c r="P19" s="129">
        <f>Anlaysis_15min!M62</f>
        <v>1.8655195834276659</v>
      </c>
    </row>
    <row r="20" spans="2:16" x14ac:dyDescent="0.25">
      <c r="B20" s="160" t="str">
        <f>Anlaysis_0min!C63</f>
        <v>MDV8496</v>
      </c>
      <c r="C20" s="133">
        <f>Anlaysis_0min!D63</f>
        <v>4.0000000000000002E-4</v>
      </c>
      <c r="D20" s="137">
        <f>Anlaysis_0min!G63</f>
        <v>49964.5</v>
      </c>
      <c r="E20" s="141">
        <f>Anlaysis_0min!H63</f>
        <v>90.535900339750853</v>
      </c>
      <c r="F20" s="121">
        <f>Anlaysis_0min!I63</f>
        <v>1E-4</v>
      </c>
      <c r="G20" s="137">
        <f>Anlaysis_0min!L63</f>
        <v>9268.5</v>
      </c>
      <c r="H20" s="141">
        <f>Anlaysis_0min!M63</f>
        <v>16.844161744661516</v>
      </c>
      <c r="J20" s="159" t="str">
        <f>Anlaysis_15min!C63</f>
        <v>MDV8496</v>
      </c>
      <c r="K20" s="134">
        <f>Anlaysis_15min!D63</f>
        <v>4.0000000000000002E-4</v>
      </c>
      <c r="L20" s="138">
        <f>Anlaysis_15min!G63</f>
        <v>49983</v>
      </c>
      <c r="M20" s="142">
        <f>Anlaysis_15min!H63</f>
        <v>91.880514705882348</v>
      </c>
      <c r="N20" s="122">
        <f>Anlaysis_15min!I63</f>
        <v>1E-4</v>
      </c>
      <c r="O20" s="138">
        <f>Anlaysis_15min!L63</f>
        <v>20997</v>
      </c>
      <c r="P20" s="142">
        <f>Anlaysis_15min!M63</f>
        <v>38.029431741000678</v>
      </c>
    </row>
    <row r="21" spans="2:16" x14ac:dyDescent="0.25">
      <c r="B21" s="159"/>
      <c r="C21" s="134">
        <f>Anlaysis_0min!D64</f>
        <v>1.2658227848101267E-4</v>
      </c>
      <c r="D21" s="138">
        <f>Anlaysis_0min!G64</f>
        <v>18548</v>
      </c>
      <c r="E21" s="142">
        <f>Anlaysis_0min!H64</f>
        <v>33.609060022650056</v>
      </c>
      <c r="F21" s="122">
        <f>Anlaysis_0min!I64</f>
        <v>3.1645569620253167E-5</v>
      </c>
      <c r="G21" s="138">
        <f>Anlaysis_0min!L64</f>
        <v>2769.5</v>
      </c>
      <c r="H21" s="142">
        <f>Anlaysis_0min!M64</f>
        <v>5.033166742389823</v>
      </c>
      <c r="J21" s="159"/>
      <c r="K21" s="134">
        <f>Anlaysis_15min!D64</f>
        <v>1.2658227848101267E-4</v>
      </c>
      <c r="L21" s="138">
        <f>Anlaysis_15min!G64</f>
        <v>31549.5</v>
      </c>
      <c r="M21" s="142">
        <f>Anlaysis_15min!H64</f>
        <v>57.995404411764703</v>
      </c>
      <c r="N21" s="122">
        <f>Anlaysis_15min!I64</f>
        <v>3.1645569620253167E-5</v>
      </c>
      <c r="O21" s="138">
        <f>Anlaysis_15min!L64</f>
        <v>7219</v>
      </c>
      <c r="P21" s="142">
        <f>Anlaysis_15min!M64</f>
        <v>13.074937740547883</v>
      </c>
    </row>
    <row r="22" spans="2:16" x14ac:dyDescent="0.25">
      <c r="B22" s="159"/>
      <c r="C22" s="134">
        <f>Anlaysis_0min!D65</f>
        <v>4.00576830636116E-5</v>
      </c>
      <c r="D22" s="138">
        <f>Anlaysis_0min!G65</f>
        <v>5632</v>
      </c>
      <c r="E22" s="142">
        <f>Anlaysis_0min!H65</f>
        <v>10.205209513023783</v>
      </c>
      <c r="F22" s="122">
        <f>Anlaysis_0min!I65</f>
        <v>1.00144207659029E-5</v>
      </c>
      <c r="G22" s="138">
        <f>Anlaysis_0min!L65</f>
        <v>1233</v>
      </c>
      <c r="H22" s="128">
        <f>Anlaysis_0min!M65</f>
        <v>2.2407996365288505</v>
      </c>
      <c r="J22" s="159"/>
      <c r="K22" s="134">
        <f>Anlaysis_15min!D65</f>
        <v>4.00576830636116E-5</v>
      </c>
      <c r="L22" s="138">
        <f>Anlaysis_15min!G65</f>
        <v>11930</v>
      </c>
      <c r="M22" s="142">
        <f>Anlaysis_15min!H65</f>
        <v>21.930147058823529</v>
      </c>
      <c r="N22" s="122">
        <f>Anlaysis_15min!I65</f>
        <v>1.00144207659029E-5</v>
      </c>
      <c r="O22" s="138">
        <f>Anlaysis_15min!L65</f>
        <v>2692</v>
      </c>
      <c r="P22" s="142">
        <f>Anlaysis_15min!M65</f>
        <v>4.8757074937740548</v>
      </c>
    </row>
    <row r="23" spans="2:16" x14ac:dyDescent="0.25">
      <c r="B23" s="161"/>
      <c r="C23" s="135">
        <f>Anlaysis_0min!D66</f>
        <v>1.2676481982155569E-5</v>
      </c>
      <c r="D23" s="139">
        <f>Anlaysis_0min!G66</f>
        <v>1438.5</v>
      </c>
      <c r="E23" s="129">
        <f>Anlaysis_0min!H66</f>
        <v>2.6065685164212908</v>
      </c>
      <c r="F23" s="123">
        <f>Anlaysis_0min!I66</f>
        <v>3.1691204955388923E-6</v>
      </c>
      <c r="G23" s="139">
        <f>Anlaysis_0min!L66</f>
        <v>513.5</v>
      </c>
      <c r="H23" s="129">
        <f>Anlaysis_0min!M66</f>
        <v>0.9332121762835075</v>
      </c>
      <c r="J23" s="159"/>
      <c r="K23" s="134">
        <f>Anlaysis_15min!D66</f>
        <v>1.2676481982155569E-5</v>
      </c>
      <c r="L23" s="138">
        <f>Anlaysis_15min!G66</f>
        <v>3897</v>
      </c>
      <c r="M23" s="142">
        <f>Anlaysis_15min!H66</f>
        <v>7.163602941176471</v>
      </c>
      <c r="N23" s="122">
        <f>Anlaysis_15min!I66</f>
        <v>3.1691204955388923E-6</v>
      </c>
      <c r="O23" s="138">
        <f>Anlaysis_15min!L66</f>
        <v>918.5</v>
      </c>
      <c r="P23" s="128">
        <f>Anlaysis_15min!M66</f>
        <v>1.6635725605614671</v>
      </c>
    </row>
    <row r="24" spans="2:16" x14ac:dyDescent="0.25">
      <c r="B24" s="159" t="str">
        <f>Anlaysis_0min!C67</f>
        <v>MDV8499</v>
      </c>
      <c r="C24" s="134">
        <f>Anlaysis_0min!D67</f>
        <v>4.0000000000000002E-4</v>
      </c>
      <c r="D24" s="138">
        <f>Anlaysis_0min!G67</f>
        <v>3406.5</v>
      </c>
      <c r="E24" s="142">
        <f>Anlaysis_0min!H67</f>
        <v>6.1725934314835786</v>
      </c>
      <c r="F24" s="122">
        <f>Anlaysis_0min!I67</f>
        <v>1E-4</v>
      </c>
      <c r="G24" s="138">
        <f>Anlaysis_0min!L67</f>
        <v>2080</v>
      </c>
      <c r="H24" s="128">
        <f>Anlaysis_0min!M67</f>
        <v>3.7800999545661065</v>
      </c>
      <c r="J24" s="160" t="str">
        <f>Anlaysis_15min!C67</f>
        <v>MDV8499</v>
      </c>
      <c r="K24" s="133">
        <f>Anlaysis_15min!D67</f>
        <v>4.0000000000000002E-4</v>
      </c>
      <c r="L24" s="137">
        <f>Anlaysis_15min!G67</f>
        <v>4685</v>
      </c>
      <c r="M24" s="141">
        <f>Anlaysis_15min!H67</f>
        <v>8.6121323529411757</v>
      </c>
      <c r="N24" s="121">
        <f>Anlaysis_15min!I67</f>
        <v>1E-4</v>
      </c>
      <c r="O24" s="137">
        <f>Anlaysis_15min!L67</f>
        <v>1837</v>
      </c>
      <c r="P24" s="127">
        <f>Anlaysis_15min!M67</f>
        <v>3.3271451211229341</v>
      </c>
    </row>
    <row r="25" spans="2:16" x14ac:dyDescent="0.25">
      <c r="B25" s="159"/>
      <c r="C25" s="134">
        <f>Anlaysis_0min!D68</f>
        <v>1.2658227848101267E-4</v>
      </c>
      <c r="D25" s="138">
        <f>Anlaysis_0min!G68</f>
        <v>882</v>
      </c>
      <c r="E25" s="128">
        <f>Anlaysis_0min!H68</f>
        <v>1.5981879954699887</v>
      </c>
      <c r="F25" s="122">
        <f>Anlaysis_0min!I68</f>
        <v>3.1645569620253167E-5</v>
      </c>
      <c r="G25" s="138">
        <f>Anlaysis_0min!L68</f>
        <v>600</v>
      </c>
      <c r="H25" s="128">
        <f>Anlaysis_0min!M68</f>
        <v>1.0904134484325307</v>
      </c>
      <c r="J25" s="159"/>
      <c r="K25" s="134">
        <f>Anlaysis_15min!D68</f>
        <v>1.2658227848101267E-4</v>
      </c>
      <c r="L25" s="138">
        <f>Anlaysis_15min!G68</f>
        <v>1041.5</v>
      </c>
      <c r="M25" s="128">
        <f>Anlaysis_15min!H68</f>
        <v>1.9145220588235294</v>
      </c>
      <c r="N25" s="122">
        <f>Anlaysis_15min!I68</f>
        <v>3.1645569620253167E-5</v>
      </c>
      <c r="O25" s="138">
        <f>Anlaysis_15min!L68</f>
        <v>651.5</v>
      </c>
      <c r="P25" s="128">
        <f>Anlaysis_15min!M68</f>
        <v>1.1799864161195381</v>
      </c>
    </row>
    <row r="26" spans="2:16" x14ac:dyDescent="0.25">
      <c r="B26" s="159"/>
      <c r="C26" s="134">
        <f>Anlaysis_0min!D69</f>
        <v>4.00576830636116E-5</v>
      </c>
      <c r="D26" s="138">
        <f>Anlaysis_0min!G69</f>
        <v>754.5</v>
      </c>
      <c r="E26" s="128">
        <f>Anlaysis_0min!H69</f>
        <v>1.3671574178935448</v>
      </c>
      <c r="F26" s="122">
        <f>Anlaysis_0min!I69</f>
        <v>1.00144207659029E-5</v>
      </c>
      <c r="G26" s="138">
        <f>Anlaysis_0min!L69</f>
        <v>670.5</v>
      </c>
      <c r="H26" s="128">
        <f>Anlaysis_0min!M69</f>
        <v>1.218537028623353</v>
      </c>
      <c r="J26" s="159"/>
      <c r="K26" s="134">
        <f>Anlaysis_15min!D69</f>
        <v>4.00576830636116E-5</v>
      </c>
      <c r="L26" s="138">
        <f>Anlaysis_15min!G69</f>
        <v>817.5</v>
      </c>
      <c r="M26" s="128">
        <f>Anlaysis_15min!H69</f>
        <v>1.5027573529411764</v>
      </c>
      <c r="N26" s="122">
        <f>Anlaysis_15min!I69</f>
        <v>1.00144207659029E-5</v>
      </c>
      <c r="O26" s="138">
        <f>Anlaysis_15min!L69</f>
        <v>702</v>
      </c>
      <c r="P26" s="128">
        <f>Anlaysis_15min!M69</f>
        <v>1.2714512112293412</v>
      </c>
    </row>
    <row r="27" spans="2:16" x14ac:dyDescent="0.25">
      <c r="B27" s="159"/>
      <c r="C27" s="134">
        <f>Anlaysis_0min!D70</f>
        <v>1.2676481982155569E-5</v>
      </c>
      <c r="D27" s="138">
        <f>Anlaysis_0min!G70</f>
        <v>634</v>
      </c>
      <c r="E27" s="128">
        <f>Anlaysis_0min!H70</f>
        <v>1.1488108720271801</v>
      </c>
      <c r="F27" s="122">
        <f>Anlaysis_0min!I70</f>
        <v>3.1691204955388923E-6</v>
      </c>
      <c r="G27" s="138">
        <f>Anlaysis_0min!L70</f>
        <v>523.5</v>
      </c>
      <c r="H27" s="128">
        <f>Anlaysis_0min!M70</f>
        <v>0.951385733757383</v>
      </c>
      <c r="J27" s="161"/>
      <c r="K27" s="135">
        <f>Anlaysis_15min!D70</f>
        <v>1.2676481982155569E-5</v>
      </c>
      <c r="L27" s="139">
        <f>Anlaysis_15min!G70</f>
        <v>671.5</v>
      </c>
      <c r="M27" s="129">
        <f>Anlaysis_15min!H70</f>
        <v>1.234375</v>
      </c>
      <c r="N27" s="123">
        <f>Anlaysis_15min!I70</f>
        <v>3.1691204955388923E-6</v>
      </c>
      <c r="O27" s="139">
        <f>Anlaysis_15min!L70</f>
        <v>557</v>
      </c>
      <c r="P27" s="129">
        <f>Anlaysis_15min!M70</f>
        <v>1.0088295223002037</v>
      </c>
    </row>
    <row r="28" spans="2:16" x14ac:dyDescent="0.25">
      <c r="B28" s="160" t="str">
        <f>Anlaysis_0min!C71</f>
        <v>MDV8503</v>
      </c>
      <c r="C28" s="133">
        <f>Anlaysis_0min!D71</f>
        <v>4.0000000000000002E-4</v>
      </c>
      <c r="D28" s="137">
        <f>Anlaysis_0min!G71</f>
        <v>843.5</v>
      </c>
      <c r="E28" s="127">
        <f>Anlaysis_0min!H71</f>
        <v>1.5284258210645527</v>
      </c>
      <c r="F28" s="121">
        <f>Anlaysis_0min!I71</f>
        <v>1E-4</v>
      </c>
      <c r="G28" s="137">
        <f>Anlaysis_0min!L71</f>
        <v>665</v>
      </c>
      <c r="H28" s="127">
        <f>Anlaysis_0min!M71</f>
        <v>1.2085415720127215</v>
      </c>
      <c r="J28" s="159" t="str">
        <f>Anlaysis_15min!C71</f>
        <v>MDV8503</v>
      </c>
      <c r="K28" s="134">
        <f>Anlaysis_15min!D71</f>
        <v>4.0000000000000002E-4</v>
      </c>
      <c r="L28" s="138">
        <f>Anlaysis_15min!G71</f>
        <v>1016</v>
      </c>
      <c r="M28" s="128">
        <f>Anlaysis_15min!H71</f>
        <v>1.8676470588235294</v>
      </c>
      <c r="N28" s="122">
        <f>Anlaysis_15min!I71</f>
        <v>1E-4</v>
      </c>
      <c r="O28" s="138">
        <f>Anlaysis_15min!L71</f>
        <v>826.5</v>
      </c>
      <c r="P28" s="128">
        <f>Anlaysis_15min!M71</f>
        <v>1.4969436268960834</v>
      </c>
    </row>
    <row r="29" spans="2:16" x14ac:dyDescent="0.25">
      <c r="B29" s="159"/>
      <c r="C29" s="134">
        <f>Anlaysis_0min!D72</f>
        <v>1.2658227848101267E-4</v>
      </c>
      <c r="D29" s="138">
        <f>Anlaysis_0min!G72</f>
        <v>886</v>
      </c>
      <c r="E29" s="128">
        <f>Anlaysis_0min!H72</f>
        <v>1.6054360135900341</v>
      </c>
      <c r="F29" s="122">
        <f>Anlaysis_0min!I72</f>
        <v>3.1645569620253167E-5</v>
      </c>
      <c r="G29" s="138">
        <f>Anlaysis_0min!L72</f>
        <v>633.5</v>
      </c>
      <c r="H29" s="128">
        <f>Anlaysis_0min!M72</f>
        <v>1.1512948659700137</v>
      </c>
      <c r="J29" s="159"/>
      <c r="K29" s="134">
        <f>Anlaysis_15min!D72</f>
        <v>1.2658227848101267E-4</v>
      </c>
      <c r="L29" s="138">
        <f>Anlaysis_15min!G72</f>
        <v>1047</v>
      </c>
      <c r="M29" s="128">
        <f>Anlaysis_15min!H72</f>
        <v>1.9246323529411764</v>
      </c>
      <c r="N29" s="122">
        <f>Anlaysis_15min!I72</f>
        <v>3.1645569620253167E-5</v>
      </c>
      <c r="O29" s="138">
        <f>Anlaysis_15min!L72</f>
        <v>743.5</v>
      </c>
      <c r="P29" s="128">
        <f>Anlaysis_15min!M72</f>
        <v>1.3466153497849218</v>
      </c>
    </row>
    <row r="30" spans="2:16" x14ac:dyDescent="0.25">
      <c r="B30" s="159"/>
      <c r="C30" s="134">
        <f>Anlaysis_0min!D73</f>
        <v>4.00576830636116E-5</v>
      </c>
      <c r="D30" s="138">
        <f>Anlaysis_0min!G73</f>
        <v>444.5</v>
      </c>
      <c r="E30" s="128">
        <f>Anlaysis_0min!H73</f>
        <v>0.80543601359003403</v>
      </c>
      <c r="F30" s="122">
        <f>Anlaysis_0min!I73</f>
        <v>1.00144207659029E-5</v>
      </c>
      <c r="G30" s="138">
        <f>Anlaysis_0min!L73</f>
        <v>374.5</v>
      </c>
      <c r="H30" s="128">
        <f>Anlaysis_0min!M73</f>
        <v>0.68059972739663788</v>
      </c>
      <c r="J30" s="159"/>
      <c r="K30" s="134">
        <f>Anlaysis_15min!D73</f>
        <v>4.00576830636116E-5</v>
      </c>
      <c r="L30" s="138">
        <f>Anlaysis_15min!G73</f>
        <v>584</v>
      </c>
      <c r="M30" s="128">
        <f>Anlaysis_15min!H73</f>
        <v>1.0735294117647058</v>
      </c>
      <c r="N30" s="122">
        <f>Anlaysis_15min!I73</f>
        <v>1.00144207659029E-5</v>
      </c>
      <c r="O30" s="138">
        <f>Anlaysis_15min!L73</f>
        <v>411</v>
      </c>
      <c r="P30" s="128">
        <f>Anlaysis_15min!M73</f>
        <v>0.74439664930948612</v>
      </c>
    </row>
    <row r="31" spans="2:16" x14ac:dyDescent="0.25">
      <c r="B31" s="161"/>
      <c r="C31" s="135">
        <f>Anlaysis_0min!D74</f>
        <v>1.2676481982155569E-5</v>
      </c>
      <c r="D31" s="139">
        <f>Anlaysis_0min!G74</f>
        <v>416</v>
      </c>
      <c r="E31" s="129">
        <f>Anlaysis_0min!H74</f>
        <v>0.75379388448471119</v>
      </c>
      <c r="F31" s="123">
        <f>Anlaysis_0min!I74</f>
        <v>3.1691204955388923E-6</v>
      </c>
      <c r="G31" s="139">
        <f>Anlaysis_0min!L74</f>
        <v>377</v>
      </c>
      <c r="H31" s="129">
        <f>Anlaysis_0min!M74</f>
        <v>0.68514311676510675</v>
      </c>
      <c r="J31" s="159"/>
      <c r="K31" s="134">
        <f>Anlaysis_15min!D74</f>
        <v>1.2676481982155569E-5</v>
      </c>
      <c r="L31" s="138">
        <f>Anlaysis_15min!G74</f>
        <v>430</v>
      </c>
      <c r="M31" s="128">
        <f>Anlaysis_15min!H74</f>
        <v>0.7904411764705882</v>
      </c>
      <c r="N31" s="122">
        <f>Anlaysis_15min!I74</f>
        <v>3.1691204955388923E-6</v>
      </c>
      <c r="O31" s="138">
        <f>Anlaysis_15min!L74</f>
        <v>416</v>
      </c>
      <c r="P31" s="128">
        <f>Anlaysis_15min!M74</f>
        <v>0.75345256961738738</v>
      </c>
    </row>
    <row r="32" spans="2:16" x14ac:dyDescent="0.25">
      <c r="B32" s="160" t="str">
        <f>Anlaysis_0min!C75</f>
        <v>MDV8504</v>
      </c>
      <c r="C32" s="133">
        <f>Anlaysis_0min!D75</f>
        <v>4.0000000000000002E-4</v>
      </c>
      <c r="D32" s="137">
        <f>Anlaysis_0min!G75</f>
        <v>49985</v>
      </c>
      <c r="E32" s="141">
        <f>Anlaysis_0min!H75</f>
        <v>90.573046432616081</v>
      </c>
      <c r="F32" s="121">
        <f>Anlaysis_0min!I75</f>
        <v>1E-4</v>
      </c>
      <c r="G32" s="137">
        <f>Anlaysis_0min!L75</f>
        <v>9382.5</v>
      </c>
      <c r="H32" s="141">
        <f>Anlaysis_0min!M75</f>
        <v>17.0513402998637</v>
      </c>
      <c r="J32" s="160" t="str">
        <f>Anlaysis_15min!C75</f>
        <v>MDV8504</v>
      </c>
      <c r="K32" s="133">
        <f>Anlaysis_15min!D75</f>
        <v>4.0000000000000002E-4</v>
      </c>
      <c r="L32" s="137">
        <f>Anlaysis_15min!G75</f>
        <v>49987</v>
      </c>
      <c r="M32" s="141">
        <f>Anlaysis_15min!H75</f>
        <v>91.887867647058826</v>
      </c>
      <c r="N32" s="121">
        <f>Anlaysis_15min!I75</f>
        <v>1E-4</v>
      </c>
      <c r="O32" s="137">
        <f>Anlaysis_15min!L75</f>
        <v>15124.5</v>
      </c>
      <c r="P32" s="141">
        <f>Anlaysis_15min!M75</f>
        <v>27.393253339370613</v>
      </c>
    </row>
    <row r="33" spans="2:16" x14ac:dyDescent="0.25">
      <c r="B33" s="159"/>
      <c r="C33" s="134">
        <f>Anlaysis_0min!D76</f>
        <v>1.2658227848101267E-4</v>
      </c>
      <c r="D33" s="138">
        <f>Anlaysis_0min!G76</f>
        <v>19461.5</v>
      </c>
      <c r="E33" s="142">
        <f>Anlaysis_0min!H76</f>
        <v>35.264326160815401</v>
      </c>
      <c r="F33" s="122">
        <f>Anlaysis_0min!I76</f>
        <v>3.1645569620253167E-5</v>
      </c>
      <c r="G33" s="138">
        <f>Anlaysis_0min!L76</f>
        <v>3003.5</v>
      </c>
      <c r="H33" s="142">
        <f>Anlaysis_0min!M76</f>
        <v>5.45842798727851</v>
      </c>
      <c r="J33" s="159"/>
      <c r="K33" s="134">
        <f>Anlaysis_15min!D76</f>
        <v>1.2658227848101267E-4</v>
      </c>
      <c r="L33" s="138">
        <f>Anlaysis_15min!G76</f>
        <v>28929</v>
      </c>
      <c r="M33" s="142">
        <f>Anlaysis_15min!H76</f>
        <v>53.178308823529413</v>
      </c>
      <c r="N33" s="122">
        <f>Anlaysis_15min!I76</f>
        <v>3.1645569620253167E-5</v>
      </c>
      <c r="O33" s="138">
        <f>Anlaysis_15min!L76</f>
        <v>4150</v>
      </c>
      <c r="P33" s="142">
        <f>Anlaysis_15min!M76</f>
        <v>7.5164138555580715</v>
      </c>
    </row>
    <row r="34" spans="2:16" x14ac:dyDescent="0.25">
      <c r="B34" s="159"/>
      <c r="C34" s="134">
        <f>Anlaysis_0min!D77</f>
        <v>4.00576830636116E-5</v>
      </c>
      <c r="D34" s="138">
        <f>Anlaysis_0min!G77</f>
        <v>4265</v>
      </c>
      <c r="E34" s="142">
        <f>Anlaysis_0min!H77</f>
        <v>7.7281993204983008</v>
      </c>
      <c r="F34" s="122">
        <f>Anlaysis_0min!I77</f>
        <v>1.00144207659029E-5</v>
      </c>
      <c r="G34" s="138">
        <f>Anlaysis_0min!L77</f>
        <v>745</v>
      </c>
      <c r="H34" s="128">
        <f>Anlaysis_0min!M77</f>
        <v>1.3539300318037255</v>
      </c>
      <c r="J34" s="159"/>
      <c r="K34" s="134">
        <f>Anlaysis_15min!D77</f>
        <v>4.00576830636116E-5</v>
      </c>
      <c r="L34" s="138">
        <f>Anlaysis_15min!G77</f>
        <v>8009.5</v>
      </c>
      <c r="M34" s="142">
        <f>Anlaysis_15min!H77</f>
        <v>14.723345588235293</v>
      </c>
      <c r="N34" s="122">
        <f>Anlaysis_15min!I77</f>
        <v>1.00144207659029E-5</v>
      </c>
      <c r="O34" s="138">
        <f>Anlaysis_15min!L77</f>
        <v>863</v>
      </c>
      <c r="P34" s="128">
        <f>Anlaysis_15min!M77</f>
        <v>1.5630518451437627</v>
      </c>
    </row>
    <row r="35" spans="2:16" x14ac:dyDescent="0.25">
      <c r="B35" s="159"/>
      <c r="C35" s="134">
        <f>Anlaysis_0min!D78</f>
        <v>1.2676481982155569E-5</v>
      </c>
      <c r="D35" s="138">
        <f>Anlaysis_0min!G78</f>
        <v>832</v>
      </c>
      <c r="E35" s="128">
        <f>Anlaysis_0min!H78</f>
        <v>1.5075877689694224</v>
      </c>
      <c r="F35" s="122">
        <f>Anlaysis_0min!I78</f>
        <v>3.1691204955388923E-6</v>
      </c>
      <c r="G35" s="138">
        <f>Anlaysis_0min!L78</f>
        <v>698.5</v>
      </c>
      <c r="H35" s="128">
        <f>Anlaysis_0min!M78</f>
        <v>1.2694229895502045</v>
      </c>
      <c r="J35" s="161"/>
      <c r="K35" s="135">
        <f>Anlaysis_15min!D78</f>
        <v>1.2676481982155569E-5</v>
      </c>
      <c r="L35" s="139">
        <f>Anlaysis_15min!G78</f>
        <v>1470</v>
      </c>
      <c r="M35" s="129">
        <f>Anlaysis_15min!H78</f>
        <v>2.7022058823529411</v>
      </c>
      <c r="N35" s="123">
        <f>Anlaysis_15min!I78</f>
        <v>3.1691204955388923E-6</v>
      </c>
      <c r="O35" s="139">
        <f>Anlaysis_15min!L78</f>
        <v>774.5</v>
      </c>
      <c r="P35" s="129">
        <f>Anlaysis_15min!M78</f>
        <v>1.40276205569391</v>
      </c>
    </row>
    <row r="36" spans="2:16" x14ac:dyDescent="0.25">
      <c r="B36" s="160" t="str">
        <f>Anlaysis_0min!C79</f>
        <v>MDV8505</v>
      </c>
      <c r="C36" s="133">
        <f>Anlaysis_0min!D79</f>
        <v>4.0000000000000002E-4</v>
      </c>
      <c r="D36" s="137">
        <f>Anlaysis_0min!G79</f>
        <v>49985</v>
      </c>
      <c r="E36" s="141">
        <f>Anlaysis_0min!H79</f>
        <v>90.573046432616081</v>
      </c>
      <c r="F36" s="121">
        <f>Anlaysis_0min!I79</f>
        <v>1E-4</v>
      </c>
      <c r="G36" s="137">
        <f>Anlaysis_0min!L79</f>
        <v>12552.5</v>
      </c>
      <c r="H36" s="141">
        <f>Anlaysis_0min!M79</f>
        <v>22.812358019082236</v>
      </c>
      <c r="J36" s="159" t="str">
        <f>Anlaysis_15min!C79</f>
        <v>MDV8505</v>
      </c>
      <c r="K36" s="134">
        <f>Anlaysis_15min!D79</f>
        <v>4.0000000000000002E-4</v>
      </c>
      <c r="L36" s="138">
        <f>Anlaysis_15min!G79</f>
        <v>49985</v>
      </c>
      <c r="M36" s="142">
        <f>Anlaysis_15min!H79</f>
        <v>91.884191176470594</v>
      </c>
      <c r="N36" s="122">
        <f>Anlaysis_15min!I79</f>
        <v>1E-4</v>
      </c>
      <c r="O36" s="138">
        <f>Anlaysis_15min!L79</f>
        <v>23801.5</v>
      </c>
      <c r="P36" s="142">
        <f>Anlaysis_15min!M79</f>
        <v>43.10889744170251</v>
      </c>
    </row>
    <row r="37" spans="2:16" x14ac:dyDescent="0.25">
      <c r="B37" s="159"/>
      <c r="C37" s="134">
        <f>Anlaysis_0min!D80</f>
        <v>1.2658227848101267E-4</v>
      </c>
      <c r="D37" s="138">
        <f>Anlaysis_0min!G80</f>
        <v>27788.5</v>
      </c>
      <c r="E37" s="142">
        <f>Anlaysis_0min!H80</f>
        <v>50.352887882219704</v>
      </c>
      <c r="F37" s="122">
        <f>Anlaysis_0min!I80</f>
        <v>3.1645569620253167E-5</v>
      </c>
      <c r="G37" s="138">
        <f>Anlaysis_0min!L80</f>
        <v>3973.5</v>
      </c>
      <c r="H37" s="128">
        <f>Anlaysis_0min!M80</f>
        <v>7.221263062244434</v>
      </c>
      <c r="J37" s="159"/>
      <c r="K37" s="134">
        <f>Anlaysis_15min!D80</f>
        <v>1.2658227848101267E-4</v>
      </c>
      <c r="L37" s="138">
        <f>Anlaysis_15min!G80</f>
        <v>43192</v>
      </c>
      <c r="M37" s="142">
        <f>Anlaysis_15min!H80</f>
        <v>79.397058823529406</v>
      </c>
      <c r="N37" s="122">
        <f>Anlaysis_15min!I80</f>
        <v>3.1645569620253167E-5</v>
      </c>
      <c r="O37" s="138">
        <f>Anlaysis_15min!L80</f>
        <v>6218.5</v>
      </c>
      <c r="P37" s="142">
        <f>Anlaysis_15min!M80</f>
        <v>11.262848086936835</v>
      </c>
    </row>
    <row r="38" spans="2:16" x14ac:dyDescent="0.25">
      <c r="B38" s="159"/>
      <c r="C38" s="134">
        <f>Anlaysis_0min!D81</f>
        <v>4.00576830636116E-5</v>
      </c>
      <c r="D38" s="138">
        <f>Anlaysis_0min!G81</f>
        <v>5618</v>
      </c>
      <c r="E38" s="142">
        <f>Anlaysis_0min!H81</f>
        <v>10.179841449603623</v>
      </c>
      <c r="F38" s="122">
        <f>Anlaysis_0min!I81</f>
        <v>1.00144207659029E-5</v>
      </c>
      <c r="G38" s="138">
        <f>Anlaysis_0min!L81</f>
        <v>942.5</v>
      </c>
      <c r="H38" s="128">
        <f>Anlaysis_0min!M81</f>
        <v>1.712857791912767</v>
      </c>
      <c r="J38" s="159"/>
      <c r="K38" s="134">
        <f>Anlaysis_15min!D81</f>
        <v>4.00576830636116E-5</v>
      </c>
      <c r="L38" s="138">
        <f>Anlaysis_15min!G81</f>
        <v>11258</v>
      </c>
      <c r="M38" s="142">
        <f>Anlaysis_15min!H81</f>
        <v>20.694852941176471</v>
      </c>
      <c r="N38" s="122">
        <f>Anlaysis_15min!I81</f>
        <v>1.00144207659029E-5</v>
      </c>
      <c r="O38" s="138">
        <f>Anlaysis_15min!L81</f>
        <v>1145</v>
      </c>
      <c r="P38" s="128">
        <f>Anlaysis_15min!M81</f>
        <v>2.0738057505093956</v>
      </c>
    </row>
    <row r="39" spans="2:16" x14ac:dyDescent="0.25">
      <c r="B39" s="161"/>
      <c r="C39" s="135">
        <f>Anlaysis_0min!D82</f>
        <v>1.2676481982155569E-5</v>
      </c>
      <c r="D39" s="139">
        <f>Anlaysis_0min!G82</f>
        <v>1032.5</v>
      </c>
      <c r="E39" s="129">
        <f>Anlaysis_0min!H82</f>
        <v>1.870894677236693</v>
      </c>
      <c r="F39" s="123">
        <f>Anlaysis_0min!I82</f>
        <v>3.1691204955388923E-6</v>
      </c>
      <c r="G39" s="139">
        <f>Anlaysis_0min!L82</f>
        <v>787.5</v>
      </c>
      <c r="H39" s="129">
        <f>Anlaysis_0min!M82</f>
        <v>1.4311676510676965</v>
      </c>
      <c r="J39" s="159"/>
      <c r="K39" s="134">
        <f>Anlaysis_15min!D82</f>
        <v>1.2676481982155569E-5</v>
      </c>
      <c r="L39" s="138">
        <f>Anlaysis_15min!G82</f>
        <v>1058</v>
      </c>
      <c r="M39" s="128">
        <f>Anlaysis_15min!H82</f>
        <v>1.9448529411764706</v>
      </c>
      <c r="N39" s="122">
        <f>Anlaysis_15min!I82</f>
        <v>3.1691204955388923E-6</v>
      </c>
      <c r="O39" s="138">
        <f>Anlaysis_15min!L82</f>
        <v>831</v>
      </c>
      <c r="P39" s="128">
        <f>Anlaysis_15min!M82</f>
        <v>1.5050939551731946</v>
      </c>
    </row>
    <row r="40" spans="2:16" x14ac:dyDescent="0.25">
      <c r="B40" s="159" t="str">
        <f>Anlaysis_0min!C83</f>
        <v>MDV8506</v>
      </c>
      <c r="C40" s="134">
        <f>Anlaysis_0min!D83</f>
        <v>4.0000000000000002E-4</v>
      </c>
      <c r="D40" s="138">
        <f>Anlaysis_0min!G83</f>
        <v>49985</v>
      </c>
      <c r="E40" s="142">
        <f>Anlaysis_0min!H83</f>
        <v>90.573046432616081</v>
      </c>
      <c r="F40" s="122">
        <f>Anlaysis_0min!I83</f>
        <v>1E-4</v>
      </c>
      <c r="G40" s="138">
        <f>Anlaysis_0min!L83</f>
        <v>14767.5</v>
      </c>
      <c r="H40" s="142">
        <f>Anlaysis_0min!M83</f>
        <v>26.83780099954566</v>
      </c>
      <c r="J40" s="160" t="str">
        <f>Anlaysis_15min!C83</f>
        <v>MDV8506</v>
      </c>
      <c r="K40" s="133">
        <f>Anlaysis_15min!D83</f>
        <v>4.0000000000000002E-4</v>
      </c>
      <c r="L40" s="137">
        <f>Anlaysis_15min!G83</f>
        <v>49985</v>
      </c>
      <c r="M40" s="141">
        <f>Anlaysis_15min!H83</f>
        <v>91.884191176470594</v>
      </c>
      <c r="N40" s="121">
        <f>Anlaysis_15min!I83</f>
        <v>1E-4</v>
      </c>
      <c r="O40" s="137">
        <f>Anlaysis_15min!L83</f>
        <v>27072</v>
      </c>
      <c r="P40" s="141">
        <f>Anlaysis_15min!M83</f>
        <v>49.032374915100746</v>
      </c>
    </row>
    <row r="41" spans="2:16" x14ac:dyDescent="0.25">
      <c r="B41" s="159"/>
      <c r="C41" s="134">
        <f>Anlaysis_0min!D84</f>
        <v>1.2658227848101267E-4</v>
      </c>
      <c r="D41" s="138">
        <f>Anlaysis_0min!G84</f>
        <v>28733.5</v>
      </c>
      <c r="E41" s="142">
        <f>Anlaysis_0min!H84</f>
        <v>52.06523216308041</v>
      </c>
      <c r="F41" s="122">
        <f>Anlaysis_0min!I84</f>
        <v>3.1645569620253167E-5</v>
      </c>
      <c r="G41" s="138">
        <f>Anlaysis_0min!L84</f>
        <v>4670.5</v>
      </c>
      <c r="H41" s="142">
        <f>Anlaysis_0min!M84</f>
        <v>8.4879600181735579</v>
      </c>
      <c r="J41" s="159"/>
      <c r="K41" s="134">
        <f>Anlaysis_15min!D84</f>
        <v>1.2658227848101267E-4</v>
      </c>
      <c r="L41" s="138">
        <f>Anlaysis_15min!G84</f>
        <v>40357</v>
      </c>
      <c r="M41" s="142">
        <f>Anlaysis_15min!H84</f>
        <v>74.185661764705884</v>
      </c>
      <c r="N41" s="122">
        <f>Anlaysis_15min!I84</f>
        <v>3.1645569620253167E-5</v>
      </c>
      <c r="O41" s="138">
        <f>Anlaysis_15min!L84</f>
        <v>8603</v>
      </c>
      <c r="P41" s="142">
        <f>Anlaysis_15min!M84</f>
        <v>15.58161648177496</v>
      </c>
    </row>
    <row r="42" spans="2:16" x14ac:dyDescent="0.25">
      <c r="B42" s="159"/>
      <c r="C42" s="134">
        <f>Anlaysis_0min!D85</f>
        <v>4.00576830636116E-5</v>
      </c>
      <c r="D42" s="138">
        <f>Anlaysis_0min!G85</f>
        <v>8337</v>
      </c>
      <c r="E42" s="142">
        <f>Anlaysis_0min!H85</f>
        <v>15.106681766704417</v>
      </c>
      <c r="F42" s="122">
        <f>Anlaysis_0min!I85</f>
        <v>1.00144207659029E-5</v>
      </c>
      <c r="G42" s="138">
        <f>Anlaysis_0min!L85</f>
        <v>1499</v>
      </c>
      <c r="H42" s="128">
        <f>Anlaysis_0min!M85</f>
        <v>2.724216265333939</v>
      </c>
      <c r="J42" s="159"/>
      <c r="K42" s="134">
        <f>Anlaysis_15min!D85</f>
        <v>4.00576830636116E-5</v>
      </c>
      <c r="L42" s="138">
        <f>Anlaysis_15min!G85</f>
        <v>15751</v>
      </c>
      <c r="M42" s="142">
        <f>Anlaysis_15min!H85</f>
        <v>28.954044117647058</v>
      </c>
      <c r="N42" s="122">
        <f>Anlaysis_15min!I85</f>
        <v>1.00144207659029E-5</v>
      </c>
      <c r="O42" s="138">
        <f>Anlaysis_15min!L85</f>
        <v>2492</v>
      </c>
      <c r="P42" s="142">
        <f>Anlaysis_15min!M85</f>
        <v>4.5134706814580028</v>
      </c>
    </row>
    <row r="43" spans="2:16" x14ac:dyDescent="0.25">
      <c r="B43" s="161"/>
      <c r="C43" s="135">
        <f>Anlaysis_0min!D86</f>
        <v>1.2676481982155569E-5</v>
      </c>
      <c r="D43" s="139">
        <f>Anlaysis_0min!G86</f>
        <v>2475</v>
      </c>
      <c r="E43" s="143">
        <f>Anlaysis_0min!H86</f>
        <v>4.4847112117780297</v>
      </c>
      <c r="F43" s="123">
        <f>Anlaysis_0min!I86</f>
        <v>3.1691204955388923E-6</v>
      </c>
      <c r="G43" s="139">
        <f>Anlaysis_0min!L86</f>
        <v>798</v>
      </c>
      <c r="H43" s="129">
        <f>Anlaysis_0min!M86</f>
        <v>1.4502498864152658</v>
      </c>
      <c r="J43" s="161"/>
      <c r="K43" s="135">
        <f>Anlaysis_15min!D86</f>
        <v>1.2676481982155569E-5</v>
      </c>
      <c r="L43" s="139">
        <f>Anlaysis_15min!G86</f>
        <v>6547.5</v>
      </c>
      <c r="M43" s="143">
        <f>Anlaysis_15min!H86</f>
        <v>12.035845588235293</v>
      </c>
      <c r="N43" s="123">
        <f>Anlaysis_15min!I86</f>
        <v>3.1691204955388923E-6</v>
      </c>
      <c r="O43" s="139">
        <f>Anlaysis_15min!L86</f>
        <v>1356.5</v>
      </c>
      <c r="P43" s="129">
        <f>Anlaysis_15min!M86</f>
        <v>2.45687117953362</v>
      </c>
    </row>
    <row r="44" spans="2:16" x14ac:dyDescent="0.25">
      <c r="B44" s="160" t="str">
        <f>Anlaysis_0min!P47</f>
        <v>MDV8507</v>
      </c>
      <c r="C44" s="133">
        <f>Anlaysis_0min!Q47</f>
        <v>4.0000000000000002E-4</v>
      </c>
      <c r="D44" s="137">
        <f>Anlaysis_0min!T47</f>
        <v>1234.5</v>
      </c>
      <c r="E44" s="127">
        <f>Anlaysis_0min!U47</f>
        <v>2.7433333333333332</v>
      </c>
      <c r="F44" s="121">
        <f>Anlaysis_0min!V47</f>
        <v>1E-4</v>
      </c>
      <c r="G44" s="137">
        <f>Anlaysis_0min!Y47</f>
        <v>827</v>
      </c>
      <c r="H44" s="127">
        <f>Anlaysis_0min!Z47</f>
        <v>1.4837407490468715</v>
      </c>
      <c r="J44" s="160" t="str">
        <f>Anlaysis_15min!P47</f>
        <v>MDV8507</v>
      </c>
      <c r="K44" s="133">
        <f>Anlaysis_15min!Q47</f>
        <v>4.0000000000000002E-4</v>
      </c>
      <c r="L44" s="137">
        <f>Anlaysis_15min!T47</f>
        <v>1361</v>
      </c>
      <c r="M44" s="127">
        <f>Anlaysis_15min!U47</f>
        <v>2.7939440595329739</v>
      </c>
      <c r="N44" s="121">
        <f>Anlaysis_15min!V47</f>
        <v>1E-4</v>
      </c>
      <c r="O44" s="137">
        <f>Anlaysis_15min!Y47</f>
        <v>906.5</v>
      </c>
      <c r="P44" s="127">
        <f>Anlaysis_15min!Z47</f>
        <v>1.6019438922023415</v>
      </c>
    </row>
    <row r="45" spans="2:16" x14ac:dyDescent="0.25">
      <c r="B45" s="159"/>
      <c r="C45" s="134">
        <f>Anlaysis_0min!Q48</f>
        <v>1.2658227848101267E-4</v>
      </c>
      <c r="D45" s="138">
        <f>Anlaysis_0min!T48</f>
        <v>628</v>
      </c>
      <c r="E45" s="128">
        <f>Anlaysis_0min!U48</f>
        <v>1.3955555555555557</v>
      </c>
      <c r="F45" s="122">
        <f>Anlaysis_0min!V48</f>
        <v>3.1645569620253167E-5</v>
      </c>
      <c r="G45" s="138">
        <f>Anlaysis_0min!Y48</f>
        <v>517</v>
      </c>
      <c r="H45" s="128">
        <f>Anlaysis_0min!Z48</f>
        <v>0.92756223368468271</v>
      </c>
      <c r="J45" s="159"/>
      <c r="K45" s="134">
        <f>Anlaysis_15min!Q48</f>
        <v>1.2658227848101267E-4</v>
      </c>
      <c r="L45" s="138">
        <f>Anlaysis_15min!T48</f>
        <v>730.5</v>
      </c>
      <c r="M45" s="128">
        <f>Anlaysis_15min!U48</f>
        <v>1.4996150885296382</v>
      </c>
      <c r="N45" s="122">
        <f>Anlaysis_15min!V48</f>
        <v>3.1645569620253167E-5</v>
      </c>
      <c r="O45" s="138">
        <f>Anlaysis_15min!Y48</f>
        <v>570.5</v>
      </c>
      <c r="P45" s="128">
        <f>Anlaysis_15min!Z48</f>
        <v>1.0081731831234813</v>
      </c>
    </row>
    <row r="46" spans="2:16" x14ac:dyDescent="0.25">
      <c r="B46" s="159"/>
      <c r="C46" s="134">
        <f>Anlaysis_0min!Q49</f>
        <v>4.00576830636116E-5</v>
      </c>
      <c r="D46" s="138">
        <f>Anlaysis_0min!T49</f>
        <v>552.5</v>
      </c>
      <c r="E46" s="128">
        <f>Anlaysis_0min!U49</f>
        <v>1.2277777777777779</v>
      </c>
      <c r="F46" s="122">
        <f>Anlaysis_0min!V49</f>
        <v>1.00144207659029E-5</v>
      </c>
      <c r="G46" s="138">
        <f>Anlaysis_0min!Y49</f>
        <v>752</v>
      </c>
      <c r="H46" s="128">
        <f>Anlaysis_0min!Z49</f>
        <v>1.3491814308140839</v>
      </c>
      <c r="J46" s="159"/>
      <c r="K46" s="134">
        <f>Anlaysis_15min!Q49</f>
        <v>4.00576830636116E-5</v>
      </c>
      <c r="L46" s="138">
        <f>Anlaysis_15min!T49</f>
        <v>623.5</v>
      </c>
      <c r="M46" s="128">
        <f>Anlaysis_15min!U49</f>
        <v>1.2799589427764948</v>
      </c>
      <c r="N46" s="122">
        <f>Anlaysis_15min!V49</f>
        <v>1.00144207659029E-5</v>
      </c>
      <c r="O46" s="138">
        <f>Anlaysis_15min!Y49</f>
        <v>759</v>
      </c>
      <c r="P46" s="128">
        <f>Anlaysis_15min!Z49</f>
        <v>1.3412856196156395</v>
      </c>
    </row>
    <row r="47" spans="2:16" x14ac:dyDescent="0.25">
      <c r="B47" s="161"/>
      <c r="C47" s="135">
        <f>Anlaysis_0min!Q50</f>
        <v>1.2676481982155569E-5</v>
      </c>
      <c r="D47" s="139">
        <f>Anlaysis_0min!T50</f>
        <v>390</v>
      </c>
      <c r="E47" s="129">
        <f>Anlaysis_0min!U50</f>
        <v>0.8666666666666667</v>
      </c>
      <c r="F47" s="123">
        <f>Anlaysis_0min!V50</f>
        <v>3.1691204955388923E-6</v>
      </c>
      <c r="G47" s="139">
        <f>Anlaysis_0min!Y50</f>
        <v>668</v>
      </c>
      <c r="H47" s="129">
        <f>Anlaysis_0min!Z50</f>
        <v>1.1984749943933617</v>
      </c>
      <c r="J47" s="161"/>
      <c r="K47" s="135">
        <f>Anlaysis_15min!Q50</f>
        <v>1.2676481982155569E-5</v>
      </c>
      <c r="L47" s="139">
        <f>Anlaysis_15min!T50</f>
        <v>404</v>
      </c>
      <c r="M47" s="129">
        <f>Anlaysis_15min!U50</f>
        <v>0.82935591480626125</v>
      </c>
      <c r="N47" s="123">
        <f>Anlaysis_15min!V50</f>
        <v>3.1691204955388923E-6</v>
      </c>
      <c r="O47" s="139">
        <f>Anlaysis_15min!Y50</f>
        <v>667.5</v>
      </c>
      <c r="P47" s="129">
        <f>Anlaysis_15min!Z50</f>
        <v>1.1795891318754141</v>
      </c>
    </row>
    <row r="48" spans="2:16" x14ac:dyDescent="0.25">
      <c r="B48" s="160" t="str">
        <f>Anlaysis_0min!P51</f>
        <v>MDV8508</v>
      </c>
      <c r="C48" s="133">
        <f>Anlaysis_0min!Q51</f>
        <v>4.0000000000000002E-4</v>
      </c>
      <c r="D48" s="137">
        <f>Anlaysis_0min!T51</f>
        <v>960.5</v>
      </c>
      <c r="E48" s="127">
        <f>Anlaysis_0min!U51</f>
        <v>2.1344444444444446</v>
      </c>
      <c r="F48" s="121">
        <f>Anlaysis_0min!V51</f>
        <v>1E-4</v>
      </c>
      <c r="G48" s="137">
        <f>Anlaysis_0min!Y51</f>
        <v>658</v>
      </c>
      <c r="H48" s="127">
        <f>Anlaysis_0min!Z51</f>
        <v>1.1805337519623234</v>
      </c>
      <c r="J48" s="159" t="str">
        <f>Anlaysis_15min!P51</f>
        <v>MDV8508</v>
      </c>
      <c r="K48" s="134">
        <f>Anlaysis_15min!Q51</f>
        <v>4.0000000000000002E-4</v>
      </c>
      <c r="L48" s="138">
        <f>Anlaysis_15min!T51</f>
        <v>1488</v>
      </c>
      <c r="M48" s="128">
        <f>Anlaysis_15min!U51</f>
        <v>3.0546574287913781</v>
      </c>
      <c r="N48" s="122">
        <f>Anlaysis_15min!V51</f>
        <v>1E-4</v>
      </c>
      <c r="O48" s="138">
        <f>Anlaysis_15min!Y51</f>
        <v>694.5</v>
      </c>
      <c r="P48" s="128">
        <f>Anlaysis_15min!Z51</f>
        <v>1.2273028495692511</v>
      </c>
    </row>
    <row r="49" spans="2:16" x14ac:dyDescent="0.25">
      <c r="B49" s="159"/>
      <c r="C49" s="134">
        <f>Anlaysis_0min!Q52</f>
        <v>1.2658227848101267E-4</v>
      </c>
      <c r="D49" s="138">
        <f>Anlaysis_0min!T52</f>
        <v>736.5</v>
      </c>
      <c r="E49" s="128">
        <f>Anlaysis_0min!U52</f>
        <v>1.6366666666666667</v>
      </c>
      <c r="F49" s="122">
        <f>Anlaysis_0min!V52</f>
        <v>3.1645569620253167E-5</v>
      </c>
      <c r="G49" s="138">
        <f>Anlaysis_0min!Y52</f>
        <v>595.5</v>
      </c>
      <c r="H49" s="128">
        <f>Anlaysis_0min!Z52</f>
        <v>1.0684009867683337</v>
      </c>
      <c r="J49" s="159"/>
      <c r="K49" s="134">
        <f>Anlaysis_15min!Q52</f>
        <v>1.2658227848101267E-4</v>
      </c>
      <c r="L49" s="138">
        <f>Anlaysis_15min!T52</f>
        <v>763.5</v>
      </c>
      <c r="M49" s="128">
        <f>Anlaysis_15min!U52</f>
        <v>1.567359507313318</v>
      </c>
      <c r="N49" s="122">
        <f>Anlaysis_15min!V52</f>
        <v>3.1645569620253167E-5</v>
      </c>
      <c r="O49" s="138">
        <f>Anlaysis_15min!Y52</f>
        <v>684.5</v>
      </c>
      <c r="P49" s="128">
        <f>Anlaysis_15min!Z52</f>
        <v>1.2096311022752375</v>
      </c>
    </row>
    <row r="50" spans="2:16" x14ac:dyDescent="0.25">
      <c r="B50" s="159"/>
      <c r="C50" s="134">
        <f>Anlaysis_0min!Q53</f>
        <v>4.00576830636116E-5</v>
      </c>
      <c r="D50" s="138">
        <f>Anlaysis_0min!T53</f>
        <v>821</v>
      </c>
      <c r="E50" s="128">
        <f>Anlaysis_0min!U53</f>
        <v>1.8244444444444445</v>
      </c>
      <c r="F50" s="122">
        <f>Anlaysis_0min!V53</f>
        <v>1.00144207659029E-5</v>
      </c>
      <c r="G50" s="138">
        <f>Anlaysis_0min!Y53</f>
        <v>737</v>
      </c>
      <c r="H50" s="128">
        <f>Anlaysis_0min!Z53</f>
        <v>1.3222695671675264</v>
      </c>
      <c r="J50" s="159"/>
      <c r="K50" s="134">
        <f>Anlaysis_15min!Q53</f>
        <v>4.00576830636116E-5</v>
      </c>
      <c r="L50" s="138">
        <f>Anlaysis_15min!T53</f>
        <v>907.5</v>
      </c>
      <c r="M50" s="128">
        <f>Anlaysis_15min!U53</f>
        <v>1.8629715165511933</v>
      </c>
      <c r="N50" s="122">
        <f>Anlaysis_15min!V53</f>
        <v>1.00144207659029E-5</v>
      </c>
      <c r="O50" s="138">
        <f>Anlaysis_15min!Y53</f>
        <v>770.5</v>
      </c>
      <c r="P50" s="128">
        <f>Anlaysis_15min!Z53</f>
        <v>1.3616081290037552</v>
      </c>
    </row>
    <row r="51" spans="2:16" ht="15.75" thickBot="1" x14ac:dyDescent="0.3">
      <c r="B51" s="162"/>
      <c r="C51" s="136">
        <f>Anlaysis_0min!Q54</f>
        <v>1.2676481982155569E-5</v>
      </c>
      <c r="D51" s="140">
        <f>Anlaysis_0min!T54</f>
        <v>588.5</v>
      </c>
      <c r="E51" s="132">
        <f>Anlaysis_0min!U54</f>
        <v>1.3077777777777777</v>
      </c>
      <c r="F51" s="130">
        <f>Anlaysis_0min!V54</f>
        <v>3.1691204955388923E-6</v>
      </c>
      <c r="G51" s="140">
        <f>Anlaysis_0min!Y54</f>
        <v>436</v>
      </c>
      <c r="H51" s="132">
        <f>Anlaysis_0min!Z54</f>
        <v>0.782238169993272</v>
      </c>
      <c r="J51" s="162"/>
      <c r="K51" s="136">
        <f>Anlaysis_15min!Q54</f>
        <v>1.2676481982155569E-5</v>
      </c>
      <c r="L51" s="140">
        <f>Anlaysis_15min!T54</f>
        <v>685</v>
      </c>
      <c r="M51" s="132">
        <f>Anlaysis_15min!U54</f>
        <v>1.4062099050551706</v>
      </c>
      <c r="N51" s="130">
        <f>Anlaysis_15min!V54</f>
        <v>3.1691204955388923E-6</v>
      </c>
      <c r="O51" s="131">
        <f>Anlaysis_15min!Y54</f>
        <v>439</v>
      </c>
      <c r="P51" s="132">
        <f>Anlaysis_15min!Z54</f>
        <v>0.77578970620720122</v>
      </c>
    </row>
  </sheetData>
  <mergeCells count="30">
    <mergeCell ref="J1:P1"/>
    <mergeCell ref="K2:M2"/>
    <mergeCell ref="N2:P2"/>
    <mergeCell ref="J4:J7"/>
    <mergeCell ref="J8:J11"/>
    <mergeCell ref="B36:B39"/>
    <mergeCell ref="B40:B43"/>
    <mergeCell ref="B48:B51"/>
    <mergeCell ref="B44:B47"/>
    <mergeCell ref="B1:H1"/>
    <mergeCell ref="B12:B15"/>
    <mergeCell ref="B16:B19"/>
    <mergeCell ref="B20:B23"/>
    <mergeCell ref="B24:B27"/>
    <mergeCell ref="B28:B31"/>
    <mergeCell ref="B32:B35"/>
    <mergeCell ref="F2:H2"/>
    <mergeCell ref="C2:E2"/>
    <mergeCell ref="B4:B7"/>
    <mergeCell ref="B8:B11"/>
    <mergeCell ref="J36:J39"/>
    <mergeCell ref="J40:J43"/>
    <mergeCell ref="J44:J47"/>
    <mergeCell ref="J48:J51"/>
    <mergeCell ref="J12:J15"/>
    <mergeCell ref="J16:J19"/>
    <mergeCell ref="J20:J23"/>
    <mergeCell ref="J24:J27"/>
    <mergeCell ref="J28:J31"/>
    <mergeCell ref="J32:J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0min</vt:lpstr>
      <vt:lpstr>15 min</vt:lpstr>
      <vt:lpstr>Anlaysis_0min</vt:lpstr>
      <vt:lpstr>Anlaysis_15min</vt:lpstr>
      <vt:lpstr>Compiled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Thanilsana Soram</cp:lastModifiedBy>
  <dcterms:created xsi:type="dcterms:W3CDTF">2015-02-03T09:21:14Z</dcterms:created>
  <dcterms:modified xsi:type="dcterms:W3CDTF">2015-02-06T12:16:52Z</dcterms:modified>
</cp:coreProperties>
</file>