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45" windowWidth="6675" windowHeight="5670" activeTab="4"/>
  </bookViews>
  <sheets>
    <sheet name="Raw data 0min" sheetId="1" r:id="rId1"/>
    <sheet name="Raw data 30min" sheetId="3" r:id="rId2"/>
    <sheet name="Raw data 60min" sheetId="4" r:id="rId3"/>
    <sheet name="Raw data120min" sheetId="5" r:id="rId4"/>
    <sheet name="Analysis" sheetId="2" r:id="rId5"/>
    <sheet name="Blank plate" sheetId="6" r:id="rId6"/>
  </sheets>
  <calcPr calcId="144525"/>
</workbook>
</file>

<file path=xl/calcChain.xml><?xml version="1.0" encoding="utf-8"?>
<calcChain xmlns="http://schemas.openxmlformats.org/spreadsheetml/2006/main">
  <c r="D66" i="2" l="1"/>
  <c r="D123" i="2" l="1"/>
  <c r="E123" i="2"/>
  <c r="F123" i="2"/>
  <c r="G123" i="2"/>
  <c r="D124" i="2"/>
  <c r="E124" i="2"/>
  <c r="F124" i="2"/>
  <c r="G124" i="2"/>
  <c r="D125" i="2"/>
  <c r="E125" i="2"/>
  <c r="F125" i="2"/>
  <c r="G125" i="2"/>
  <c r="D126" i="2"/>
  <c r="E126" i="2"/>
  <c r="F126" i="2"/>
  <c r="G126" i="2"/>
  <c r="D127" i="2"/>
  <c r="E127" i="2"/>
  <c r="F127" i="2"/>
  <c r="G127" i="2"/>
  <c r="D128" i="2"/>
  <c r="E128" i="2"/>
  <c r="F128" i="2"/>
  <c r="G128" i="2"/>
  <c r="C123" i="2"/>
  <c r="J123" i="2" l="1"/>
  <c r="G78" i="2" l="1"/>
  <c r="G77" i="2"/>
  <c r="G76" i="2"/>
  <c r="G75" i="2"/>
  <c r="G74" i="2"/>
  <c r="Q63" i="2" l="1"/>
  <c r="C113" i="2"/>
  <c r="J113" i="2" s="1"/>
  <c r="J114" i="2" s="1"/>
  <c r="J115" i="2" s="1"/>
  <c r="J116" i="2" s="1"/>
  <c r="J117" i="2" s="1"/>
  <c r="J118" i="2" s="1"/>
  <c r="C103" i="2"/>
  <c r="J103" i="2" s="1"/>
  <c r="C93" i="2"/>
  <c r="C83" i="2"/>
  <c r="J83" i="2" s="1"/>
  <c r="C73" i="2"/>
  <c r="J73" i="2" s="1"/>
  <c r="L4" i="2"/>
  <c r="L5" i="2" s="1"/>
  <c r="L6" i="2" s="1"/>
  <c r="L7" i="2" s="1"/>
  <c r="L8" i="2" s="1"/>
  <c r="H4" i="2"/>
  <c r="H5" i="2" s="1"/>
  <c r="H6" i="2" s="1"/>
  <c r="H7" i="2" s="1"/>
  <c r="H8" i="2" s="1"/>
  <c r="D4" i="2"/>
  <c r="D5" i="2" s="1"/>
  <c r="D6" i="2" s="1"/>
  <c r="D7" i="2" s="1"/>
  <c r="D8" i="2" s="1"/>
  <c r="J4" i="2"/>
  <c r="J5" i="2" s="1"/>
  <c r="J6" i="2" s="1"/>
  <c r="J7" i="2" s="1"/>
  <c r="J8" i="2" s="1"/>
  <c r="F4" i="2"/>
  <c r="F5" i="2" s="1"/>
  <c r="F6" i="2" s="1"/>
  <c r="F7" i="2" s="1"/>
  <c r="F8" i="2" s="1"/>
  <c r="B4" i="2"/>
  <c r="B5" i="2" s="1"/>
  <c r="B6" i="2" s="1"/>
  <c r="B7" i="2" s="1"/>
  <c r="B8" i="2" s="1"/>
  <c r="D114" i="2"/>
  <c r="G118" i="2"/>
  <c r="F118" i="2"/>
  <c r="E118" i="2"/>
  <c r="D118" i="2"/>
  <c r="G117" i="2"/>
  <c r="F117" i="2"/>
  <c r="E117" i="2"/>
  <c r="D117" i="2"/>
  <c r="G116" i="2"/>
  <c r="F116" i="2"/>
  <c r="E116" i="2"/>
  <c r="D116" i="2"/>
  <c r="G115" i="2"/>
  <c r="F115" i="2"/>
  <c r="E115" i="2"/>
  <c r="D115" i="2"/>
  <c r="G114" i="2"/>
  <c r="F114" i="2"/>
  <c r="E114" i="2"/>
  <c r="G113" i="2"/>
  <c r="F113" i="2"/>
  <c r="E113" i="2"/>
  <c r="D113" i="2"/>
  <c r="G108" i="2"/>
  <c r="F108" i="2"/>
  <c r="E108" i="2"/>
  <c r="D108" i="2"/>
  <c r="G107" i="2"/>
  <c r="F107" i="2"/>
  <c r="E107" i="2"/>
  <c r="D107" i="2"/>
  <c r="G106" i="2"/>
  <c r="F106" i="2"/>
  <c r="E106" i="2"/>
  <c r="D106" i="2"/>
  <c r="G105" i="2"/>
  <c r="F105" i="2"/>
  <c r="E105" i="2"/>
  <c r="D105" i="2"/>
  <c r="G104" i="2"/>
  <c r="F104" i="2"/>
  <c r="E104" i="2"/>
  <c r="D104" i="2"/>
  <c r="G103" i="2"/>
  <c r="F103" i="2"/>
  <c r="E103" i="2"/>
  <c r="D103" i="2"/>
  <c r="G98" i="2"/>
  <c r="F98" i="2"/>
  <c r="E98" i="2"/>
  <c r="D98" i="2"/>
  <c r="G97" i="2"/>
  <c r="F97" i="2"/>
  <c r="E97" i="2"/>
  <c r="D97" i="2"/>
  <c r="G96" i="2"/>
  <c r="F96" i="2"/>
  <c r="E96" i="2"/>
  <c r="D96" i="2"/>
  <c r="G95" i="2"/>
  <c r="F95" i="2"/>
  <c r="E95" i="2"/>
  <c r="D95" i="2"/>
  <c r="G94" i="2"/>
  <c r="F94" i="2"/>
  <c r="E94" i="2"/>
  <c r="D94" i="2"/>
  <c r="G93" i="2"/>
  <c r="F93" i="2"/>
  <c r="E93" i="2"/>
  <c r="D93" i="2"/>
  <c r="D84" i="2"/>
  <c r="D83" i="2"/>
  <c r="G88" i="2"/>
  <c r="F88" i="2"/>
  <c r="E88" i="2"/>
  <c r="D88" i="2"/>
  <c r="G87" i="2"/>
  <c r="F87" i="2"/>
  <c r="E87" i="2"/>
  <c r="D87" i="2"/>
  <c r="G86" i="2"/>
  <c r="F86" i="2"/>
  <c r="E86" i="2"/>
  <c r="D86" i="2"/>
  <c r="G85" i="2"/>
  <c r="F85" i="2"/>
  <c r="E85" i="2"/>
  <c r="D85" i="2"/>
  <c r="G84" i="2"/>
  <c r="F84" i="2"/>
  <c r="E84" i="2"/>
  <c r="G83" i="2"/>
  <c r="F83" i="2"/>
  <c r="E83" i="2"/>
  <c r="D73" i="2"/>
  <c r="B112" i="2"/>
  <c r="I112" i="2" s="1"/>
  <c r="B102" i="2"/>
  <c r="I102" i="2" s="1"/>
  <c r="B92" i="2"/>
  <c r="B82" i="2"/>
  <c r="I82" i="2" s="1"/>
  <c r="J124" i="2"/>
  <c r="J125" i="2" s="1"/>
  <c r="J126" i="2" s="1"/>
  <c r="J127" i="2" s="1"/>
  <c r="J128" i="2" s="1"/>
  <c r="C124" i="2"/>
  <c r="C125" i="2" s="1"/>
  <c r="C126" i="2" s="1"/>
  <c r="C127" i="2" s="1"/>
  <c r="C128" i="2" s="1"/>
  <c r="I122" i="2"/>
  <c r="C114" i="2"/>
  <c r="C115" i="2" s="1"/>
  <c r="C116" i="2" s="1"/>
  <c r="C117" i="2" s="1"/>
  <c r="C118" i="2" s="1"/>
  <c r="J104" i="2"/>
  <c r="J105" i="2" s="1"/>
  <c r="J106" i="2" s="1"/>
  <c r="J107" i="2" s="1"/>
  <c r="J108" i="2" s="1"/>
  <c r="C104" i="2"/>
  <c r="C105" i="2" s="1"/>
  <c r="C106" i="2" s="1"/>
  <c r="C107" i="2" s="1"/>
  <c r="C108" i="2" s="1"/>
  <c r="I92" i="2"/>
  <c r="J84" i="2"/>
  <c r="J85" i="2" s="1"/>
  <c r="J86" i="2" s="1"/>
  <c r="J87" i="2" s="1"/>
  <c r="J88" i="2" s="1"/>
  <c r="C84" i="2"/>
  <c r="C85" i="2" s="1"/>
  <c r="C86" i="2" s="1"/>
  <c r="C87" i="2" s="1"/>
  <c r="C88" i="2" s="1"/>
  <c r="B72" i="2"/>
  <c r="I72" i="2" s="1"/>
  <c r="J74" i="2"/>
  <c r="J75" i="2" s="1"/>
  <c r="J76" i="2" s="1"/>
  <c r="J77" i="2" s="1"/>
  <c r="J78" i="2" s="1"/>
  <c r="G73" i="2"/>
  <c r="F74" i="2"/>
  <c r="F75" i="2"/>
  <c r="F76" i="2"/>
  <c r="F77" i="2"/>
  <c r="F78" i="2"/>
  <c r="F73" i="2"/>
  <c r="E74" i="2"/>
  <c r="E75" i="2"/>
  <c r="E76" i="2"/>
  <c r="E77" i="2"/>
  <c r="E78" i="2"/>
  <c r="E73" i="2"/>
  <c r="D74" i="2"/>
  <c r="D75" i="2"/>
  <c r="D76" i="2"/>
  <c r="D77" i="2"/>
  <c r="D78" i="2"/>
  <c r="C94" i="2" l="1"/>
  <c r="C95" i="2" s="1"/>
  <c r="C96" i="2" s="1"/>
  <c r="C97" i="2" s="1"/>
  <c r="C98" i="2" s="1"/>
  <c r="J93" i="2"/>
  <c r="J94" i="2" s="1"/>
  <c r="J95" i="2" s="1"/>
  <c r="J96" i="2" s="1"/>
  <c r="J97" i="2" s="1"/>
  <c r="J98" i="2" s="1"/>
  <c r="C74" i="2"/>
  <c r="C75" i="2" s="1"/>
  <c r="C76" i="2" s="1"/>
  <c r="C77" i="2" s="1"/>
  <c r="C78" i="2" s="1"/>
  <c r="C65" i="2" l="1"/>
  <c r="Y68" i="2" l="1"/>
  <c r="X68" i="2"/>
  <c r="Y67" i="2"/>
  <c r="X67" i="2"/>
  <c r="Y66" i="2"/>
  <c r="X66" i="2"/>
  <c r="Y65" i="2"/>
  <c r="X65" i="2"/>
  <c r="Y64" i="2"/>
  <c r="X64" i="2"/>
  <c r="Y63" i="2"/>
  <c r="X63" i="2"/>
  <c r="R68" i="2"/>
  <c r="Q68" i="2"/>
  <c r="R67" i="2"/>
  <c r="Q67" i="2"/>
  <c r="R66" i="2"/>
  <c r="Q66" i="2"/>
  <c r="R65" i="2"/>
  <c r="Q65" i="2"/>
  <c r="R64" i="2"/>
  <c r="Q64" i="2"/>
  <c r="R63" i="2"/>
  <c r="S63" i="2" l="1"/>
  <c r="Z63" i="2"/>
  <c r="AA63" i="2"/>
  <c r="T63" i="2"/>
  <c r="N108" i="2" l="1"/>
  <c r="N107" i="2"/>
  <c r="N106" i="2"/>
  <c r="N105" i="2"/>
  <c r="N104" i="2"/>
  <c r="N86" i="2"/>
  <c r="N98" i="2"/>
  <c r="N97" i="2"/>
  <c r="N96" i="2"/>
  <c r="N95" i="2"/>
  <c r="N94" i="2"/>
  <c r="N93" i="2"/>
  <c r="N88" i="2"/>
  <c r="N84" i="2"/>
  <c r="N128" i="2"/>
  <c r="N124" i="2"/>
  <c r="N127" i="2"/>
  <c r="N87" i="2"/>
  <c r="N114" i="2"/>
  <c r="N116" i="2"/>
  <c r="N118" i="2"/>
  <c r="N126" i="2"/>
  <c r="N125" i="2"/>
  <c r="N83" i="2"/>
  <c r="N85" i="2"/>
  <c r="N115" i="2"/>
  <c r="N117" i="2"/>
  <c r="N103" i="2"/>
  <c r="N113" i="2"/>
  <c r="N123" i="2"/>
  <c r="M117" i="2"/>
  <c r="M115" i="2"/>
  <c r="M114" i="2"/>
  <c r="M108" i="2"/>
  <c r="M107" i="2"/>
  <c r="M106" i="2"/>
  <c r="M105" i="2"/>
  <c r="M94" i="2"/>
  <c r="M88" i="2"/>
  <c r="M87" i="2"/>
  <c r="M118" i="2"/>
  <c r="M116" i="2"/>
  <c r="M104" i="2"/>
  <c r="M98" i="2"/>
  <c r="M97" i="2"/>
  <c r="M96" i="2"/>
  <c r="M95" i="2"/>
  <c r="M86" i="2"/>
  <c r="M85" i="2"/>
  <c r="M84" i="2"/>
  <c r="M93" i="2"/>
  <c r="M83" i="2"/>
  <c r="M103" i="2"/>
  <c r="M113" i="2"/>
  <c r="M128" i="2"/>
  <c r="M124" i="2"/>
  <c r="M125" i="2"/>
  <c r="M127" i="2"/>
  <c r="M123" i="2"/>
  <c r="M126" i="2"/>
  <c r="M73" i="2"/>
  <c r="M76" i="2"/>
  <c r="M77" i="2"/>
  <c r="M75" i="2"/>
  <c r="M74" i="2"/>
  <c r="M78" i="2"/>
  <c r="N78" i="2"/>
  <c r="N76" i="2"/>
  <c r="N74" i="2"/>
  <c r="N77" i="2"/>
  <c r="N75" i="2"/>
  <c r="N73" i="2"/>
  <c r="AB63" i="2"/>
  <c r="U63" i="2"/>
  <c r="C66" i="2"/>
  <c r="J63" i="2" l="1"/>
  <c r="K68" i="2"/>
  <c r="J68" i="2"/>
  <c r="K67" i="2"/>
  <c r="J67" i="2"/>
  <c r="K66" i="2"/>
  <c r="J66" i="2"/>
  <c r="K65" i="2"/>
  <c r="J65" i="2"/>
  <c r="K64" i="2"/>
  <c r="J64" i="2"/>
  <c r="K63" i="2"/>
  <c r="M63" i="2" l="1"/>
  <c r="L63" i="2"/>
  <c r="D63" i="2"/>
  <c r="D64" i="2"/>
  <c r="D65" i="2"/>
  <c r="D67" i="2"/>
  <c r="D68" i="2"/>
  <c r="C64" i="2"/>
  <c r="C67" i="2"/>
  <c r="C68" i="2"/>
  <c r="C63" i="2"/>
  <c r="L118" i="2" l="1"/>
  <c r="L116" i="2"/>
  <c r="L114" i="2"/>
  <c r="L103" i="2"/>
  <c r="L98" i="2"/>
  <c r="L97" i="2"/>
  <c r="L96" i="2"/>
  <c r="L95" i="2"/>
  <c r="L94" i="2"/>
  <c r="L86" i="2"/>
  <c r="L85" i="2"/>
  <c r="L117" i="2"/>
  <c r="L115" i="2"/>
  <c r="L108" i="2"/>
  <c r="L107" i="2"/>
  <c r="L106" i="2"/>
  <c r="L105" i="2"/>
  <c r="L104" i="2"/>
  <c r="L88" i="2"/>
  <c r="L87" i="2"/>
  <c r="L83" i="2"/>
  <c r="L128" i="2"/>
  <c r="L84" i="2"/>
  <c r="L113" i="2"/>
  <c r="L93" i="2"/>
  <c r="L127" i="2"/>
  <c r="L123" i="2"/>
  <c r="L124" i="2"/>
  <c r="L125" i="2"/>
  <c r="L126" i="2"/>
  <c r="L78" i="2"/>
  <c r="L74" i="2"/>
  <c r="L75" i="2"/>
  <c r="L76" i="2"/>
  <c r="L77" i="2"/>
  <c r="L73" i="2"/>
  <c r="N63" i="2"/>
  <c r="F63" i="2"/>
  <c r="E63" i="2"/>
  <c r="K118" i="2" l="1"/>
  <c r="K116" i="2"/>
  <c r="K104" i="2"/>
  <c r="K98" i="2"/>
  <c r="K97" i="2"/>
  <c r="K96" i="2"/>
  <c r="K95" i="2"/>
  <c r="K88" i="2"/>
  <c r="K85" i="2"/>
  <c r="K84" i="2"/>
  <c r="K117" i="2"/>
  <c r="K115" i="2"/>
  <c r="K114" i="2"/>
  <c r="K108" i="2"/>
  <c r="K107" i="2"/>
  <c r="K106" i="2"/>
  <c r="K105" i="2"/>
  <c r="K94" i="2"/>
  <c r="K87" i="2"/>
  <c r="K86" i="2"/>
  <c r="K83" i="2"/>
  <c r="K103" i="2"/>
  <c r="K113" i="2"/>
  <c r="K128" i="2"/>
  <c r="K93" i="2"/>
  <c r="K127" i="2"/>
  <c r="K124" i="2"/>
  <c r="K126" i="2"/>
  <c r="K123" i="2"/>
  <c r="K125" i="2"/>
  <c r="K75" i="2"/>
  <c r="K78" i="2"/>
  <c r="K77" i="2"/>
  <c r="K76" i="2"/>
  <c r="K74" i="2"/>
  <c r="K73" i="2"/>
  <c r="G63" i="2"/>
</calcChain>
</file>

<file path=xl/sharedStrings.xml><?xml version="1.0" encoding="utf-8"?>
<sst xmlns="http://schemas.openxmlformats.org/spreadsheetml/2006/main" count="223" uniqueCount="58">
  <si>
    <t>A</t>
  </si>
  <si>
    <t>B</t>
  </si>
  <si>
    <t>C</t>
  </si>
  <si>
    <t>D</t>
  </si>
  <si>
    <t>E</t>
  </si>
  <si>
    <t>F</t>
  </si>
  <si>
    <t>G</t>
  </si>
  <si>
    <t>H</t>
  </si>
  <si>
    <t>Plate map</t>
  </si>
  <si>
    <t>VC</t>
  </si>
  <si>
    <t>Buffer</t>
  </si>
  <si>
    <t>1% DMSO</t>
  </si>
  <si>
    <t>Cpd ID</t>
  </si>
  <si>
    <t>Conditions</t>
  </si>
  <si>
    <t>20mM, KPO4 pH-7.4</t>
  </si>
  <si>
    <t>Analysis</t>
  </si>
  <si>
    <t>Replicates</t>
  </si>
  <si>
    <t>Avg</t>
  </si>
  <si>
    <t>*Error</t>
  </si>
  <si>
    <t>STDEV</t>
  </si>
  <si>
    <t>% CV</t>
  </si>
  <si>
    <t>30min</t>
  </si>
  <si>
    <t>0min</t>
  </si>
  <si>
    <t>Raw Data</t>
  </si>
  <si>
    <t>60min</t>
  </si>
  <si>
    <t>120min</t>
  </si>
  <si>
    <t>User: USER</t>
  </si>
  <si>
    <t>Path: C:\Program Files (x86)\BMG\NEPHELOgalaxy\User\Data\</t>
  </si>
  <si>
    <t>Test ID: 2043</t>
  </si>
  <si>
    <t>Test Name: SOLUBILITY TEST</t>
  </si>
  <si>
    <t>Date: 6/1/2016</t>
  </si>
  <si>
    <t>Time: 11:33:30 AM</t>
  </si>
  <si>
    <t>ID1: 1997-2001</t>
  </si>
  <si>
    <t>ID2: 20mM,KPO4_pH-7.4</t>
  </si>
  <si>
    <t>ID3: 01.06.16_0min</t>
  </si>
  <si>
    <t>Nephelometry</t>
  </si>
  <si>
    <t>Test ID: 2047</t>
  </si>
  <si>
    <t>Time: 12:07:56 PM</t>
  </si>
  <si>
    <t>ID2: 20mM KPO4 ph7.4</t>
  </si>
  <si>
    <t>ID3: 1.6.16_30min</t>
  </si>
  <si>
    <t>Test ID: 2048</t>
  </si>
  <si>
    <t>Time: 12:19:45 PM</t>
  </si>
  <si>
    <t>ID3: 1.6.16_60min</t>
  </si>
  <si>
    <t>Test ID: 2051</t>
  </si>
  <si>
    <t>Time: 1:26:32 PM</t>
  </si>
  <si>
    <t>ID2: 200mM KPO4 ph7.4</t>
  </si>
  <si>
    <t>ID3: 1.6.16_120min</t>
  </si>
  <si>
    <t>Conc.(M)</t>
  </si>
  <si>
    <t>CPD</t>
  </si>
  <si>
    <t>Time (min)</t>
  </si>
  <si>
    <t>Fold</t>
  </si>
  <si>
    <t xml:space="preserve">VC </t>
  </si>
  <si>
    <t>***Error</t>
  </si>
  <si>
    <t>Note:</t>
  </si>
  <si>
    <t>Start of soluble conc.</t>
  </si>
  <si>
    <t>Average Count</t>
  </si>
  <si>
    <t>Temp</t>
  </si>
  <si>
    <t>25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</si>
</sst>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1" fontId="3" fillId="0" borderId="17" xfId="0" applyNumberFormat="1" applyFont="1" applyBorder="1" applyAlignment="1">
      <alignment horizontal="center" vertical="center"/>
    </xf>
    <xf numFmtId="11" fontId="3" fillId="0" borderId="18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1" fontId="3" fillId="0" borderId="19" xfId="0" applyNumberFormat="1" applyFont="1" applyBorder="1" applyAlignment="1">
      <alignment horizontal="center" vertical="center"/>
    </xf>
    <xf numFmtId="1" fontId="3" fillId="0" borderId="20" xfId="0" applyNumberFormat="1" applyFont="1" applyBorder="1" applyAlignment="1">
      <alignment horizontal="center" vertical="center"/>
    </xf>
    <xf numFmtId="1" fontId="3" fillId="0" borderId="2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1" fontId="3" fillId="7" borderId="17" xfId="0" applyNumberFormat="1" applyFont="1" applyFill="1" applyBorder="1" applyAlignment="1">
      <alignment horizontal="center" vertical="center"/>
    </xf>
    <xf numFmtId="1" fontId="3" fillId="7" borderId="0" xfId="0" applyNumberFormat="1" applyFont="1" applyFill="1" applyBorder="1" applyAlignment="1">
      <alignment horizontal="center" vertical="center"/>
    </xf>
    <xf numFmtId="1" fontId="3" fillId="7" borderId="19" xfId="0" applyNumberFormat="1" applyFont="1" applyFill="1" applyBorder="1" applyAlignment="1">
      <alignment horizontal="center" vertical="center"/>
    </xf>
    <xf numFmtId="1" fontId="3" fillId="0" borderId="25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29" xfId="0" applyNumberFormat="1" applyFont="1" applyBorder="1" applyAlignment="1">
      <alignment horizontal="center" vertical="center"/>
    </xf>
    <xf numFmtId="1" fontId="3" fillId="0" borderId="26" xfId="0" applyNumberFormat="1" applyFont="1" applyBorder="1" applyAlignment="1">
      <alignment horizontal="center" vertical="center"/>
    </xf>
    <xf numFmtId="1" fontId="3" fillId="0" borderId="27" xfId="0" applyNumberFormat="1" applyFont="1" applyBorder="1" applyAlignment="1">
      <alignment horizontal="center" vertical="center"/>
    </xf>
    <xf numFmtId="1" fontId="3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1" fontId="2" fillId="0" borderId="25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29" xfId="0" applyNumberFormat="1" applyFont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11" fontId="3" fillId="2" borderId="5" xfId="0" applyNumberFormat="1" applyFont="1" applyFill="1" applyBorder="1" applyAlignment="1">
      <alignment horizontal="center" vertical="center"/>
    </xf>
    <xf numFmtId="11" fontId="3" fillId="2" borderId="6" xfId="0" applyNumberFormat="1" applyFont="1" applyFill="1" applyBorder="1" applyAlignment="1">
      <alignment horizontal="center" vertical="center"/>
    </xf>
    <xf numFmtId="11" fontId="3" fillId="3" borderId="5" xfId="0" applyNumberFormat="1" applyFont="1" applyFill="1" applyBorder="1" applyAlignment="1">
      <alignment horizontal="center" vertical="center"/>
    </xf>
    <xf numFmtId="11" fontId="3" fillId="3" borderId="6" xfId="0" applyNumberFormat="1" applyFont="1" applyFill="1" applyBorder="1" applyAlignment="1">
      <alignment horizontal="center" vertical="center"/>
    </xf>
    <xf numFmtId="11" fontId="3" fillId="4" borderId="5" xfId="0" applyNumberFormat="1" applyFont="1" applyFill="1" applyBorder="1" applyAlignment="1">
      <alignment horizontal="center" vertical="center"/>
    </xf>
    <xf numFmtId="11" fontId="3" fillId="4" borderId="6" xfId="0" applyNumberFormat="1" applyFont="1" applyFill="1" applyBorder="1" applyAlignment="1">
      <alignment horizontal="center" vertical="center"/>
    </xf>
    <xf numFmtId="11" fontId="3" fillId="5" borderId="5" xfId="0" applyNumberFormat="1" applyFont="1" applyFill="1" applyBorder="1" applyAlignment="1">
      <alignment horizontal="center" vertical="center"/>
    </xf>
    <xf numFmtId="11" fontId="3" fillId="5" borderId="6" xfId="0" applyNumberFormat="1" applyFont="1" applyFill="1" applyBorder="1" applyAlignment="1">
      <alignment horizontal="center" vertical="center"/>
    </xf>
    <xf numFmtId="11" fontId="3" fillId="6" borderId="5" xfId="0" applyNumberFormat="1" applyFont="1" applyFill="1" applyBorder="1" applyAlignment="1">
      <alignment horizontal="center" vertical="center"/>
    </xf>
    <xf numFmtId="11" fontId="3" fillId="6" borderId="6" xfId="0" applyNumberFormat="1" applyFont="1" applyFill="1" applyBorder="1" applyAlignment="1">
      <alignment horizontal="center" vertical="center"/>
    </xf>
    <xf numFmtId="11" fontId="3" fillId="7" borderId="5" xfId="0" applyNumberFormat="1" applyFont="1" applyFill="1" applyBorder="1" applyAlignment="1">
      <alignment horizontal="center" vertical="center"/>
    </xf>
    <xf numFmtId="11" fontId="3" fillId="7" borderId="6" xfId="0" applyNumberFormat="1" applyFont="1" applyFill="1" applyBorder="1" applyAlignment="1">
      <alignment horizontal="center" vertical="center"/>
    </xf>
    <xf numFmtId="0" fontId="3" fillId="7" borderId="0" xfId="0" applyFont="1" applyFill="1" applyAlignment="1">
      <alignment horizontal="left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B14" sqref="B14:M20"/>
    </sheetView>
  </sheetViews>
  <sheetFormatPr defaultRowHeight="15" x14ac:dyDescent="0.25"/>
  <sheetData>
    <row r="3" spans="1:13" x14ac:dyDescent="0.25">
      <c r="A3" s="2" t="s">
        <v>26</v>
      </c>
      <c r="B3" s="1"/>
      <c r="C3" s="1"/>
      <c r="D3" s="2" t="s">
        <v>27</v>
      </c>
      <c r="E3" s="1"/>
      <c r="F3" s="1"/>
      <c r="G3" s="1"/>
      <c r="H3" s="1"/>
      <c r="I3" s="1"/>
      <c r="J3" s="1"/>
      <c r="K3" s="2" t="s">
        <v>28</v>
      </c>
      <c r="L3" s="1"/>
      <c r="M3" s="1"/>
    </row>
    <row r="4" spans="1:13" ht="14.45" x14ac:dyDescent="0.35">
      <c r="A4" s="2" t="s">
        <v>29</v>
      </c>
      <c r="B4" s="1"/>
      <c r="C4" s="1"/>
      <c r="D4" s="1"/>
      <c r="E4" s="1"/>
      <c r="F4" s="1"/>
      <c r="G4" s="1"/>
      <c r="H4" s="1"/>
      <c r="I4" s="2" t="s">
        <v>30</v>
      </c>
      <c r="J4" s="1"/>
      <c r="K4" s="2" t="s">
        <v>31</v>
      </c>
      <c r="L4" s="1"/>
      <c r="M4" s="1"/>
    </row>
    <row r="5" spans="1:13" ht="14.45" x14ac:dyDescent="0.35">
      <c r="A5" s="2" t="s">
        <v>32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4.45" x14ac:dyDescent="0.35">
      <c r="A6" s="2" t="s">
        <v>33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4.45" x14ac:dyDescent="0.35">
      <c r="A7" s="2" t="s">
        <v>34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4.45" x14ac:dyDescent="0.35">
      <c r="A8" s="2" t="s">
        <v>35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12" spans="1:13" ht="14.45" x14ac:dyDescent="0.35">
      <c r="A12" s="1"/>
      <c r="B12" s="1" t="s">
        <v>23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ht="14.45" x14ac:dyDescent="0.35">
      <c r="A13" s="1"/>
      <c r="B13" s="3">
        <v>1</v>
      </c>
      <c r="C13" s="3">
        <v>2</v>
      </c>
      <c r="D13" s="3">
        <v>3</v>
      </c>
      <c r="E13" s="3">
        <v>4</v>
      </c>
      <c r="F13" s="3">
        <v>5</v>
      </c>
      <c r="G13" s="3">
        <v>6</v>
      </c>
      <c r="H13" s="3">
        <v>7</v>
      </c>
      <c r="I13" s="3">
        <v>8</v>
      </c>
      <c r="J13" s="3">
        <v>9</v>
      </c>
      <c r="K13" s="3">
        <v>10</v>
      </c>
      <c r="L13" s="3">
        <v>11</v>
      </c>
      <c r="M13" s="3">
        <v>12</v>
      </c>
    </row>
    <row r="14" spans="1:13" ht="14.45" x14ac:dyDescent="0.35">
      <c r="A14" s="3" t="s">
        <v>0</v>
      </c>
      <c r="B14" s="4">
        <v>1685</v>
      </c>
      <c r="C14" s="5">
        <v>2637</v>
      </c>
      <c r="D14" s="5">
        <v>1330</v>
      </c>
      <c r="E14" s="5">
        <v>1442</v>
      </c>
      <c r="F14" s="5">
        <v>6607</v>
      </c>
      <c r="G14" s="5">
        <v>7565</v>
      </c>
      <c r="H14" s="5">
        <v>1207</v>
      </c>
      <c r="I14" s="5">
        <v>1134</v>
      </c>
      <c r="J14" s="5">
        <v>3139</v>
      </c>
      <c r="K14" s="5">
        <v>3665</v>
      </c>
      <c r="L14" s="5"/>
      <c r="M14" s="6"/>
    </row>
    <row r="15" spans="1:13" ht="14.45" x14ac:dyDescent="0.35">
      <c r="A15" s="3" t="s">
        <v>1</v>
      </c>
      <c r="B15" s="7">
        <v>1056</v>
      </c>
      <c r="C15" s="8">
        <v>1300</v>
      </c>
      <c r="D15" s="8">
        <v>908</v>
      </c>
      <c r="E15" s="8">
        <v>960</v>
      </c>
      <c r="F15" s="8">
        <v>4048</v>
      </c>
      <c r="G15" s="8">
        <v>3467</v>
      </c>
      <c r="H15" s="8">
        <v>803</v>
      </c>
      <c r="I15" s="8">
        <v>826</v>
      </c>
      <c r="J15" s="8">
        <v>943</v>
      </c>
      <c r="K15" s="8">
        <v>1088</v>
      </c>
      <c r="L15" s="8"/>
      <c r="M15" s="9"/>
    </row>
    <row r="16" spans="1:13" ht="14.45" x14ac:dyDescent="0.35">
      <c r="A16" s="3" t="s">
        <v>2</v>
      </c>
      <c r="B16" s="7">
        <v>858</v>
      </c>
      <c r="C16" s="8">
        <v>1419</v>
      </c>
      <c r="D16" s="8">
        <v>732</v>
      </c>
      <c r="E16" s="8">
        <v>635</v>
      </c>
      <c r="F16" s="8">
        <v>1756</v>
      </c>
      <c r="G16" s="8">
        <v>1637</v>
      </c>
      <c r="H16" s="8">
        <v>655</v>
      </c>
      <c r="I16" s="8">
        <v>678</v>
      </c>
      <c r="J16" s="8">
        <v>566</v>
      </c>
      <c r="K16" s="8">
        <v>543</v>
      </c>
      <c r="L16" s="8"/>
      <c r="M16" s="9"/>
    </row>
    <row r="17" spans="1:13" x14ac:dyDescent="0.25">
      <c r="A17" s="3" t="s">
        <v>3</v>
      </c>
      <c r="B17" s="7">
        <v>828</v>
      </c>
      <c r="C17" s="8">
        <v>692</v>
      </c>
      <c r="D17" s="8">
        <v>727</v>
      </c>
      <c r="E17" s="8">
        <v>639</v>
      </c>
      <c r="F17" s="8">
        <v>1027</v>
      </c>
      <c r="G17" s="8">
        <v>1022</v>
      </c>
      <c r="H17" s="8">
        <v>840</v>
      </c>
      <c r="I17" s="8">
        <v>721</v>
      </c>
      <c r="J17" s="8">
        <v>773</v>
      </c>
      <c r="K17" s="8">
        <v>638</v>
      </c>
      <c r="L17" s="8"/>
      <c r="M17" s="9"/>
    </row>
    <row r="18" spans="1:13" x14ac:dyDescent="0.25">
      <c r="A18" s="3" t="s">
        <v>4</v>
      </c>
      <c r="B18" s="7">
        <v>688</v>
      </c>
      <c r="C18" s="8">
        <v>818</v>
      </c>
      <c r="D18" s="8">
        <v>668</v>
      </c>
      <c r="E18" s="8">
        <v>736</v>
      </c>
      <c r="F18" s="8">
        <v>866</v>
      </c>
      <c r="G18" s="8">
        <v>729</v>
      </c>
      <c r="H18" s="8">
        <v>783</v>
      </c>
      <c r="I18" s="8">
        <v>778</v>
      </c>
      <c r="J18" s="8">
        <v>806</v>
      </c>
      <c r="K18" s="8">
        <v>639</v>
      </c>
      <c r="L18" s="8"/>
      <c r="M18" s="9"/>
    </row>
    <row r="19" spans="1:13" x14ac:dyDescent="0.25">
      <c r="A19" s="3" t="s">
        <v>5</v>
      </c>
      <c r="B19" s="7">
        <v>642</v>
      </c>
      <c r="C19" s="8">
        <v>804</v>
      </c>
      <c r="D19" s="8">
        <v>637</v>
      </c>
      <c r="E19" s="8">
        <v>646</v>
      </c>
      <c r="F19" s="8">
        <v>701</v>
      </c>
      <c r="G19" s="8">
        <v>638</v>
      </c>
      <c r="H19" s="8">
        <v>656</v>
      </c>
      <c r="I19" s="8">
        <v>1337</v>
      </c>
      <c r="J19" s="8">
        <v>635</v>
      </c>
      <c r="K19" s="8">
        <v>651</v>
      </c>
      <c r="L19" s="8"/>
      <c r="M19" s="9"/>
    </row>
    <row r="20" spans="1:13" x14ac:dyDescent="0.25">
      <c r="A20" s="3" t="s">
        <v>6</v>
      </c>
      <c r="B20" s="7">
        <v>806</v>
      </c>
      <c r="C20" s="8">
        <v>742</v>
      </c>
      <c r="D20" s="8">
        <v>746</v>
      </c>
      <c r="E20" s="8">
        <v>844</v>
      </c>
      <c r="F20" s="8">
        <v>659</v>
      </c>
      <c r="G20" s="8">
        <v>453</v>
      </c>
      <c r="H20" s="8">
        <v>606</v>
      </c>
      <c r="I20" s="8">
        <v>707</v>
      </c>
      <c r="J20" s="8">
        <v>593</v>
      </c>
      <c r="K20" s="8">
        <v>559</v>
      </c>
      <c r="L20" s="8">
        <v>538</v>
      </c>
      <c r="M20" s="9">
        <v>574</v>
      </c>
    </row>
    <row r="21" spans="1:13" x14ac:dyDescent="0.25">
      <c r="A21" s="3" t="s">
        <v>7</v>
      </c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B14" sqref="B14:M20"/>
    </sheetView>
  </sheetViews>
  <sheetFormatPr defaultRowHeight="15" x14ac:dyDescent="0.25"/>
  <sheetData>
    <row r="3" spans="1:13" x14ac:dyDescent="0.25">
      <c r="A3" s="14" t="s">
        <v>26</v>
      </c>
      <c r="B3" s="13"/>
      <c r="C3" s="13"/>
      <c r="D3" s="14" t="s">
        <v>27</v>
      </c>
      <c r="E3" s="13"/>
      <c r="F3" s="13"/>
      <c r="G3" s="13"/>
      <c r="H3" s="13"/>
      <c r="I3" s="13"/>
      <c r="J3" s="13"/>
      <c r="K3" s="14" t="s">
        <v>36</v>
      </c>
      <c r="L3" s="13"/>
      <c r="M3" s="13"/>
    </row>
    <row r="4" spans="1:13" ht="14.45" x14ac:dyDescent="0.35">
      <c r="A4" s="14" t="s">
        <v>29</v>
      </c>
      <c r="B4" s="13"/>
      <c r="C4" s="13"/>
      <c r="D4" s="13"/>
      <c r="E4" s="13"/>
      <c r="F4" s="13"/>
      <c r="G4" s="13"/>
      <c r="H4" s="13"/>
      <c r="I4" s="14" t="s">
        <v>30</v>
      </c>
      <c r="J4" s="13"/>
      <c r="K4" s="14" t="s">
        <v>37</v>
      </c>
      <c r="L4" s="13"/>
      <c r="M4" s="13"/>
    </row>
    <row r="5" spans="1:13" ht="14.45" x14ac:dyDescent="0.35">
      <c r="A5" s="14" t="s">
        <v>32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13" ht="14.45" x14ac:dyDescent="0.35">
      <c r="A6" s="14" t="s">
        <v>38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3" ht="14.45" x14ac:dyDescent="0.35">
      <c r="A7" s="14" t="s">
        <v>39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ht="14.45" x14ac:dyDescent="0.35">
      <c r="A8" s="14" t="s">
        <v>35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12" spans="1:13" ht="14.45" x14ac:dyDescent="0.35">
      <c r="A12" s="13"/>
      <c r="B12" s="13" t="s">
        <v>23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  <row r="13" spans="1:13" ht="14.45" x14ac:dyDescent="0.35">
      <c r="A13" s="13"/>
      <c r="B13" s="15">
        <v>1</v>
      </c>
      <c r="C13" s="15">
        <v>2</v>
      </c>
      <c r="D13" s="15">
        <v>3</v>
      </c>
      <c r="E13" s="15">
        <v>4</v>
      </c>
      <c r="F13" s="15">
        <v>5</v>
      </c>
      <c r="G13" s="15">
        <v>6</v>
      </c>
      <c r="H13" s="15">
        <v>7</v>
      </c>
      <c r="I13" s="15">
        <v>8</v>
      </c>
      <c r="J13" s="15">
        <v>9</v>
      </c>
      <c r="K13" s="15">
        <v>10</v>
      </c>
      <c r="L13" s="15">
        <v>11</v>
      </c>
      <c r="M13" s="15">
        <v>12</v>
      </c>
    </row>
    <row r="14" spans="1:13" ht="14.45" x14ac:dyDescent="0.35">
      <c r="A14" s="15" t="s">
        <v>0</v>
      </c>
      <c r="B14" s="16">
        <v>3789</v>
      </c>
      <c r="C14" s="17">
        <v>7231</v>
      </c>
      <c r="D14" s="17">
        <v>2166</v>
      </c>
      <c r="E14" s="17">
        <v>2220</v>
      </c>
      <c r="F14" s="17">
        <v>24788</v>
      </c>
      <c r="G14" s="17">
        <v>30001</v>
      </c>
      <c r="H14" s="17">
        <v>1267</v>
      </c>
      <c r="I14" s="17">
        <v>1294</v>
      </c>
      <c r="J14" s="17">
        <v>3326</v>
      </c>
      <c r="K14" s="17">
        <v>3799</v>
      </c>
      <c r="L14" s="17"/>
      <c r="M14" s="18"/>
    </row>
    <row r="15" spans="1:13" ht="14.45" x14ac:dyDescent="0.35">
      <c r="A15" s="15" t="s">
        <v>1</v>
      </c>
      <c r="B15" s="19">
        <v>1684</v>
      </c>
      <c r="C15" s="20">
        <v>1871</v>
      </c>
      <c r="D15" s="20">
        <v>1102</v>
      </c>
      <c r="E15" s="20">
        <v>1031</v>
      </c>
      <c r="F15" s="20">
        <v>12365</v>
      </c>
      <c r="G15" s="20">
        <v>11178</v>
      </c>
      <c r="H15" s="20">
        <v>820</v>
      </c>
      <c r="I15" s="20">
        <v>859</v>
      </c>
      <c r="J15" s="20">
        <v>1014</v>
      </c>
      <c r="K15" s="20">
        <v>977</v>
      </c>
      <c r="L15" s="20"/>
      <c r="M15" s="21"/>
    </row>
    <row r="16" spans="1:13" ht="14.45" x14ac:dyDescent="0.35">
      <c r="A16" s="15" t="s">
        <v>2</v>
      </c>
      <c r="B16" s="19">
        <v>979</v>
      </c>
      <c r="C16" s="20">
        <v>1575</v>
      </c>
      <c r="D16" s="20">
        <v>753</v>
      </c>
      <c r="E16" s="20">
        <v>714</v>
      </c>
      <c r="F16" s="20">
        <v>5092</v>
      </c>
      <c r="G16" s="20">
        <v>5033</v>
      </c>
      <c r="H16" s="20">
        <v>663</v>
      </c>
      <c r="I16" s="20">
        <v>693</v>
      </c>
      <c r="J16" s="20">
        <v>605</v>
      </c>
      <c r="K16" s="20">
        <v>545</v>
      </c>
      <c r="L16" s="20"/>
      <c r="M16" s="21"/>
    </row>
    <row r="17" spans="1:13" x14ac:dyDescent="0.25">
      <c r="A17" s="15" t="s">
        <v>3</v>
      </c>
      <c r="B17" s="19">
        <v>834</v>
      </c>
      <c r="C17" s="20">
        <v>718</v>
      </c>
      <c r="D17" s="20">
        <v>724</v>
      </c>
      <c r="E17" s="20">
        <v>665</v>
      </c>
      <c r="F17" s="20">
        <v>1830</v>
      </c>
      <c r="G17" s="20">
        <v>1957</v>
      </c>
      <c r="H17" s="20">
        <v>830</v>
      </c>
      <c r="I17" s="20">
        <v>762</v>
      </c>
      <c r="J17" s="20">
        <v>804</v>
      </c>
      <c r="K17" s="20">
        <v>650</v>
      </c>
      <c r="L17" s="20"/>
      <c r="M17" s="21"/>
    </row>
    <row r="18" spans="1:13" x14ac:dyDescent="0.25">
      <c r="A18" s="15" t="s">
        <v>4</v>
      </c>
      <c r="B18" s="19">
        <v>707</v>
      </c>
      <c r="C18" s="20">
        <v>929</v>
      </c>
      <c r="D18" s="20">
        <v>670</v>
      </c>
      <c r="E18" s="20">
        <v>771</v>
      </c>
      <c r="F18" s="20">
        <v>872</v>
      </c>
      <c r="G18" s="20">
        <v>1277</v>
      </c>
      <c r="H18" s="20">
        <v>790</v>
      </c>
      <c r="I18" s="20">
        <v>773</v>
      </c>
      <c r="J18" s="20">
        <v>843</v>
      </c>
      <c r="K18" s="20">
        <v>688</v>
      </c>
      <c r="L18" s="20"/>
      <c r="M18" s="21"/>
    </row>
    <row r="19" spans="1:13" x14ac:dyDescent="0.25">
      <c r="A19" s="15" t="s">
        <v>5</v>
      </c>
      <c r="B19" s="19">
        <v>692</v>
      </c>
      <c r="C19" s="20">
        <v>826</v>
      </c>
      <c r="D19" s="20">
        <v>634</v>
      </c>
      <c r="E19" s="20">
        <v>660</v>
      </c>
      <c r="F19" s="20">
        <v>643</v>
      </c>
      <c r="G19" s="20">
        <v>632</v>
      </c>
      <c r="H19" s="20">
        <v>645</v>
      </c>
      <c r="I19" s="20">
        <v>1330</v>
      </c>
      <c r="J19" s="20">
        <v>636</v>
      </c>
      <c r="K19" s="20">
        <v>718</v>
      </c>
      <c r="L19" s="20"/>
      <c r="M19" s="21"/>
    </row>
    <row r="20" spans="1:13" x14ac:dyDescent="0.25">
      <c r="A20" s="15" t="s">
        <v>6</v>
      </c>
      <c r="B20" s="19">
        <v>948</v>
      </c>
      <c r="C20" s="20">
        <v>771</v>
      </c>
      <c r="D20" s="20">
        <v>719</v>
      </c>
      <c r="E20" s="20">
        <v>680</v>
      </c>
      <c r="F20" s="20">
        <v>699</v>
      </c>
      <c r="G20" s="20">
        <v>519</v>
      </c>
      <c r="H20" s="20">
        <v>676</v>
      </c>
      <c r="I20" s="20">
        <v>757</v>
      </c>
      <c r="J20" s="20">
        <v>632</v>
      </c>
      <c r="K20" s="20">
        <v>632</v>
      </c>
      <c r="L20" s="20">
        <v>626</v>
      </c>
      <c r="M20" s="21">
        <v>650</v>
      </c>
    </row>
    <row r="21" spans="1:13" x14ac:dyDescent="0.25">
      <c r="A21" s="15" t="s">
        <v>7</v>
      </c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B14" sqref="B14:M20"/>
    </sheetView>
  </sheetViews>
  <sheetFormatPr defaultRowHeight="15" x14ac:dyDescent="0.25"/>
  <sheetData>
    <row r="3" spans="1:13" x14ac:dyDescent="0.25">
      <c r="A3" s="26" t="s">
        <v>26</v>
      </c>
      <c r="B3" s="25"/>
      <c r="C3" s="25"/>
      <c r="D3" s="26" t="s">
        <v>27</v>
      </c>
      <c r="E3" s="25"/>
      <c r="F3" s="25"/>
      <c r="G3" s="25"/>
      <c r="H3" s="25"/>
      <c r="I3" s="25"/>
      <c r="J3" s="25"/>
      <c r="K3" s="26" t="s">
        <v>40</v>
      </c>
      <c r="L3" s="25"/>
      <c r="M3" s="25"/>
    </row>
    <row r="4" spans="1:13" ht="14.45" x14ac:dyDescent="0.35">
      <c r="A4" s="26" t="s">
        <v>29</v>
      </c>
      <c r="B4" s="25"/>
      <c r="C4" s="25"/>
      <c r="D4" s="25"/>
      <c r="E4" s="25"/>
      <c r="F4" s="25"/>
      <c r="G4" s="25"/>
      <c r="H4" s="25"/>
      <c r="I4" s="26" t="s">
        <v>30</v>
      </c>
      <c r="J4" s="25"/>
      <c r="K4" s="26" t="s">
        <v>41</v>
      </c>
      <c r="L4" s="25"/>
      <c r="M4" s="25"/>
    </row>
    <row r="5" spans="1:13" ht="14.45" x14ac:dyDescent="0.35">
      <c r="A5" s="26" t="s">
        <v>32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3" ht="14.45" x14ac:dyDescent="0.35">
      <c r="A6" s="26" t="s">
        <v>38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ht="14.45" x14ac:dyDescent="0.35">
      <c r="A7" s="26" t="s">
        <v>42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1:13" ht="14.45" x14ac:dyDescent="0.35">
      <c r="A8" s="26" t="s">
        <v>35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</row>
    <row r="12" spans="1:13" ht="14.45" x14ac:dyDescent="0.35">
      <c r="A12" s="25"/>
      <c r="B12" s="25" t="s">
        <v>23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ht="14.45" x14ac:dyDescent="0.35">
      <c r="A13" s="25"/>
      <c r="B13" s="27">
        <v>1</v>
      </c>
      <c r="C13" s="27">
        <v>2</v>
      </c>
      <c r="D13" s="27">
        <v>3</v>
      </c>
      <c r="E13" s="27">
        <v>4</v>
      </c>
      <c r="F13" s="27">
        <v>5</v>
      </c>
      <c r="G13" s="27">
        <v>6</v>
      </c>
      <c r="H13" s="27">
        <v>7</v>
      </c>
      <c r="I13" s="27">
        <v>8</v>
      </c>
      <c r="J13" s="27">
        <v>9</v>
      </c>
      <c r="K13" s="27">
        <v>10</v>
      </c>
      <c r="L13" s="27">
        <v>11</v>
      </c>
      <c r="M13" s="27">
        <v>12</v>
      </c>
    </row>
    <row r="14" spans="1:13" ht="14.45" x14ac:dyDescent="0.35">
      <c r="A14" s="27" t="s">
        <v>0</v>
      </c>
      <c r="B14" s="28">
        <v>4082</v>
      </c>
      <c r="C14" s="29">
        <v>8072</v>
      </c>
      <c r="D14" s="29">
        <v>2273</v>
      </c>
      <c r="E14" s="29">
        <v>2285</v>
      </c>
      <c r="F14" s="29">
        <v>27581</v>
      </c>
      <c r="G14" s="29">
        <v>33376</v>
      </c>
      <c r="H14" s="29">
        <v>1310</v>
      </c>
      <c r="I14" s="29">
        <v>1404</v>
      </c>
      <c r="J14" s="29">
        <v>3414</v>
      </c>
      <c r="K14" s="29">
        <v>3703</v>
      </c>
      <c r="L14" s="29"/>
      <c r="M14" s="30"/>
    </row>
    <row r="15" spans="1:13" ht="14.45" x14ac:dyDescent="0.35">
      <c r="A15" s="27" t="s">
        <v>1</v>
      </c>
      <c r="B15" s="31">
        <v>1787</v>
      </c>
      <c r="C15" s="32">
        <v>1958</v>
      </c>
      <c r="D15" s="32">
        <v>1240</v>
      </c>
      <c r="E15" s="32">
        <v>1231</v>
      </c>
      <c r="F15" s="32">
        <v>13714</v>
      </c>
      <c r="G15" s="32">
        <v>12510</v>
      </c>
      <c r="H15" s="32">
        <v>820</v>
      </c>
      <c r="I15" s="32">
        <v>867</v>
      </c>
      <c r="J15" s="32">
        <v>1400</v>
      </c>
      <c r="K15" s="32">
        <v>1009</v>
      </c>
      <c r="L15" s="32"/>
      <c r="M15" s="33"/>
    </row>
    <row r="16" spans="1:13" ht="14.45" x14ac:dyDescent="0.35">
      <c r="A16" s="27" t="s">
        <v>2</v>
      </c>
      <c r="B16" s="31">
        <v>1008</v>
      </c>
      <c r="C16" s="32">
        <v>1622</v>
      </c>
      <c r="D16" s="32">
        <v>764</v>
      </c>
      <c r="E16" s="32">
        <v>692</v>
      </c>
      <c r="F16" s="32">
        <v>5703</v>
      </c>
      <c r="G16" s="32">
        <v>5750</v>
      </c>
      <c r="H16" s="32">
        <v>668</v>
      </c>
      <c r="I16" s="32">
        <v>694</v>
      </c>
      <c r="J16" s="32">
        <v>612</v>
      </c>
      <c r="K16" s="32">
        <v>550</v>
      </c>
      <c r="L16" s="32"/>
      <c r="M16" s="33"/>
    </row>
    <row r="17" spans="1:13" x14ac:dyDescent="0.25">
      <c r="A17" s="27" t="s">
        <v>3</v>
      </c>
      <c r="B17" s="31">
        <v>836</v>
      </c>
      <c r="C17" s="32">
        <v>717</v>
      </c>
      <c r="D17" s="32">
        <v>731</v>
      </c>
      <c r="E17" s="32">
        <v>675</v>
      </c>
      <c r="F17" s="32">
        <v>1934</v>
      </c>
      <c r="G17" s="32">
        <v>2111</v>
      </c>
      <c r="H17" s="32">
        <v>962</v>
      </c>
      <c r="I17" s="32">
        <v>755</v>
      </c>
      <c r="J17" s="32">
        <v>811</v>
      </c>
      <c r="K17" s="32">
        <v>664</v>
      </c>
      <c r="L17" s="32"/>
      <c r="M17" s="33"/>
    </row>
    <row r="18" spans="1:13" x14ac:dyDescent="0.25">
      <c r="A18" s="27" t="s">
        <v>4</v>
      </c>
      <c r="B18" s="31">
        <v>709</v>
      </c>
      <c r="C18" s="32">
        <v>938</v>
      </c>
      <c r="D18" s="32">
        <v>684</v>
      </c>
      <c r="E18" s="32">
        <v>804</v>
      </c>
      <c r="F18" s="32">
        <v>871</v>
      </c>
      <c r="G18" s="32">
        <v>780</v>
      </c>
      <c r="H18" s="32">
        <v>1307</v>
      </c>
      <c r="I18" s="32">
        <v>789</v>
      </c>
      <c r="J18" s="32">
        <v>1078</v>
      </c>
      <c r="K18" s="32">
        <v>700</v>
      </c>
      <c r="L18" s="32"/>
      <c r="M18" s="33"/>
    </row>
    <row r="19" spans="1:13" x14ac:dyDescent="0.25">
      <c r="A19" s="27" t="s">
        <v>5</v>
      </c>
      <c r="B19" s="31">
        <v>703</v>
      </c>
      <c r="C19" s="32">
        <v>838</v>
      </c>
      <c r="D19" s="32">
        <v>635</v>
      </c>
      <c r="E19" s="32">
        <v>677</v>
      </c>
      <c r="F19" s="32">
        <v>659</v>
      </c>
      <c r="G19" s="32">
        <v>645</v>
      </c>
      <c r="H19" s="32">
        <v>764</v>
      </c>
      <c r="I19" s="32">
        <v>1349</v>
      </c>
      <c r="J19" s="32">
        <v>660</v>
      </c>
      <c r="K19" s="32">
        <v>680</v>
      </c>
      <c r="L19" s="32"/>
      <c r="M19" s="33"/>
    </row>
    <row r="20" spans="1:13" x14ac:dyDescent="0.25">
      <c r="A20" s="27" t="s">
        <v>6</v>
      </c>
      <c r="B20" s="31">
        <v>1411</v>
      </c>
      <c r="C20" s="32">
        <v>769</v>
      </c>
      <c r="D20" s="32">
        <v>808</v>
      </c>
      <c r="E20" s="32">
        <v>688</v>
      </c>
      <c r="F20" s="32">
        <v>793</v>
      </c>
      <c r="G20" s="32">
        <v>541</v>
      </c>
      <c r="H20" s="32">
        <v>694</v>
      </c>
      <c r="I20" s="32">
        <v>904</v>
      </c>
      <c r="J20" s="32">
        <v>673</v>
      </c>
      <c r="K20" s="32">
        <v>654</v>
      </c>
      <c r="L20" s="32">
        <v>959</v>
      </c>
      <c r="M20" s="33">
        <v>662</v>
      </c>
    </row>
    <row r="21" spans="1:13" x14ac:dyDescent="0.25">
      <c r="A21" s="27" t="s">
        <v>7</v>
      </c>
      <c r="B21" s="34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B14" sqref="B14:M20"/>
    </sheetView>
  </sheetViews>
  <sheetFormatPr defaultRowHeight="15" x14ac:dyDescent="0.25"/>
  <sheetData>
    <row r="3" spans="1:13" x14ac:dyDescent="0.25">
      <c r="A3" s="38" t="s">
        <v>26</v>
      </c>
      <c r="B3" s="37"/>
      <c r="C3" s="37"/>
      <c r="D3" s="38" t="s">
        <v>27</v>
      </c>
      <c r="E3" s="37"/>
      <c r="F3" s="37"/>
      <c r="G3" s="37"/>
      <c r="H3" s="37"/>
      <c r="I3" s="37"/>
      <c r="J3" s="37"/>
      <c r="K3" s="38" t="s">
        <v>43</v>
      </c>
      <c r="L3" s="37"/>
      <c r="M3" s="37"/>
    </row>
    <row r="4" spans="1:13" ht="14.45" x14ac:dyDescent="0.35">
      <c r="A4" s="38" t="s">
        <v>29</v>
      </c>
      <c r="B4" s="37"/>
      <c r="C4" s="37"/>
      <c r="D4" s="37"/>
      <c r="E4" s="37"/>
      <c r="F4" s="37"/>
      <c r="G4" s="37"/>
      <c r="H4" s="37"/>
      <c r="I4" s="38" t="s">
        <v>30</v>
      </c>
      <c r="J4" s="37"/>
      <c r="K4" s="38" t="s">
        <v>44</v>
      </c>
      <c r="L4" s="37"/>
      <c r="M4" s="37"/>
    </row>
    <row r="5" spans="1:13" ht="14.45" x14ac:dyDescent="0.35">
      <c r="A5" s="38" t="s">
        <v>32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1:13" ht="14.45" x14ac:dyDescent="0.35">
      <c r="A6" s="38" t="s">
        <v>45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</row>
    <row r="7" spans="1:13" ht="14.45" x14ac:dyDescent="0.35">
      <c r="A7" s="38" t="s">
        <v>46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</row>
    <row r="8" spans="1:13" ht="14.45" x14ac:dyDescent="0.35">
      <c r="A8" s="38" t="s">
        <v>35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12" spans="1:13" ht="14.45" x14ac:dyDescent="0.35">
      <c r="A12" s="37"/>
      <c r="B12" s="37" t="s">
        <v>23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13" ht="14.45" x14ac:dyDescent="0.35">
      <c r="A13" s="37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39">
        <v>6</v>
      </c>
      <c r="H13" s="39">
        <v>7</v>
      </c>
      <c r="I13" s="39">
        <v>8</v>
      </c>
      <c r="J13" s="39">
        <v>9</v>
      </c>
      <c r="K13" s="39">
        <v>10</v>
      </c>
      <c r="L13" s="39">
        <v>11</v>
      </c>
      <c r="M13" s="39">
        <v>12</v>
      </c>
    </row>
    <row r="14" spans="1:13" ht="14.45" x14ac:dyDescent="0.35">
      <c r="A14" s="39" t="s">
        <v>0</v>
      </c>
      <c r="B14" s="40">
        <v>5300</v>
      </c>
      <c r="C14" s="41">
        <v>10210</v>
      </c>
      <c r="D14" s="41">
        <v>2187</v>
      </c>
      <c r="E14" s="41">
        <v>2362</v>
      </c>
      <c r="F14" s="41">
        <v>38537</v>
      </c>
      <c r="G14" s="41">
        <v>46772</v>
      </c>
      <c r="H14" s="41">
        <v>1271</v>
      </c>
      <c r="I14" s="41">
        <v>1319</v>
      </c>
      <c r="J14" s="41">
        <v>3383</v>
      </c>
      <c r="K14" s="41">
        <v>3694</v>
      </c>
      <c r="L14" s="41"/>
      <c r="M14" s="42"/>
    </row>
    <row r="15" spans="1:13" ht="14.45" x14ac:dyDescent="0.35">
      <c r="A15" s="39" t="s">
        <v>1</v>
      </c>
      <c r="B15" s="43">
        <v>2193</v>
      </c>
      <c r="C15" s="44">
        <v>2472</v>
      </c>
      <c r="D15" s="44">
        <v>1400</v>
      </c>
      <c r="E15" s="44">
        <v>1332</v>
      </c>
      <c r="F15" s="44">
        <v>19485</v>
      </c>
      <c r="G15" s="44">
        <v>19217</v>
      </c>
      <c r="H15" s="44">
        <v>1068</v>
      </c>
      <c r="I15" s="44">
        <v>857</v>
      </c>
      <c r="J15" s="44">
        <v>1333</v>
      </c>
      <c r="K15" s="44">
        <v>1007</v>
      </c>
      <c r="L15" s="44"/>
      <c r="M15" s="45"/>
    </row>
    <row r="16" spans="1:13" ht="14.45" x14ac:dyDescent="0.35">
      <c r="A16" s="39" t="s">
        <v>2</v>
      </c>
      <c r="B16" s="43">
        <v>1125</v>
      </c>
      <c r="C16" s="44">
        <v>1768</v>
      </c>
      <c r="D16" s="44">
        <v>760</v>
      </c>
      <c r="E16" s="44">
        <v>754</v>
      </c>
      <c r="F16" s="44">
        <v>8297</v>
      </c>
      <c r="G16" s="44">
        <v>8660</v>
      </c>
      <c r="H16" s="44">
        <v>688</v>
      </c>
      <c r="I16" s="44">
        <v>731</v>
      </c>
      <c r="J16" s="44">
        <v>739</v>
      </c>
      <c r="K16" s="44">
        <v>551</v>
      </c>
      <c r="L16" s="44"/>
      <c r="M16" s="45"/>
    </row>
    <row r="17" spans="1:13" x14ac:dyDescent="0.25">
      <c r="A17" s="39" t="s">
        <v>3</v>
      </c>
      <c r="B17" s="43">
        <v>1168</v>
      </c>
      <c r="C17" s="44">
        <v>706</v>
      </c>
      <c r="D17" s="44">
        <v>715</v>
      </c>
      <c r="E17" s="44">
        <v>673</v>
      </c>
      <c r="F17" s="44">
        <v>2169</v>
      </c>
      <c r="G17" s="44">
        <v>2482</v>
      </c>
      <c r="H17" s="44">
        <v>907</v>
      </c>
      <c r="I17" s="44">
        <v>764</v>
      </c>
      <c r="J17" s="44">
        <v>846</v>
      </c>
      <c r="K17" s="44">
        <v>665</v>
      </c>
      <c r="L17" s="44"/>
      <c r="M17" s="45"/>
    </row>
    <row r="18" spans="1:13" x14ac:dyDescent="0.25">
      <c r="A18" s="39" t="s">
        <v>4</v>
      </c>
      <c r="B18" s="43">
        <v>719</v>
      </c>
      <c r="C18" s="44">
        <v>925</v>
      </c>
      <c r="D18" s="44">
        <v>685</v>
      </c>
      <c r="E18" s="44">
        <v>813</v>
      </c>
      <c r="F18" s="44">
        <v>843</v>
      </c>
      <c r="G18" s="44">
        <v>885</v>
      </c>
      <c r="H18" s="44">
        <v>824</v>
      </c>
      <c r="I18" s="44">
        <v>800</v>
      </c>
      <c r="J18" s="44">
        <v>909</v>
      </c>
      <c r="K18" s="44">
        <v>695</v>
      </c>
      <c r="L18" s="44"/>
      <c r="M18" s="45"/>
    </row>
    <row r="19" spans="1:13" x14ac:dyDescent="0.25">
      <c r="A19" s="39" t="s">
        <v>5</v>
      </c>
      <c r="B19" s="43">
        <v>673</v>
      </c>
      <c r="C19" s="44">
        <v>1141</v>
      </c>
      <c r="D19" s="44">
        <v>643</v>
      </c>
      <c r="E19" s="44">
        <v>681</v>
      </c>
      <c r="F19" s="44">
        <v>759</v>
      </c>
      <c r="G19" s="44">
        <v>647</v>
      </c>
      <c r="H19" s="44">
        <v>759</v>
      </c>
      <c r="I19" s="44">
        <v>1324</v>
      </c>
      <c r="J19" s="44">
        <v>661</v>
      </c>
      <c r="K19" s="44">
        <v>671</v>
      </c>
      <c r="L19" s="44"/>
      <c r="M19" s="45"/>
    </row>
    <row r="20" spans="1:13" x14ac:dyDescent="0.25">
      <c r="A20" s="39" t="s">
        <v>6</v>
      </c>
      <c r="B20" s="43">
        <v>816</v>
      </c>
      <c r="C20" s="44">
        <v>873</v>
      </c>
      <c r="D20" s="44">
        <v>733</v>
      </c>
      <c r="E20" s="44">
        <v>697</v>
      </c>
      <c r="F20" s="44">
        <v>729</v>
      </c>
      <c r="G20" s="44">
        <v>596</v>
      </c>
      <c r="H20" s="44">
        <v>712</v>
      </c>
      <c r="I20" s="44">
        <v>796</v>
      </c>
      <c r="J20" s="44">
        <v>679</v>
      </c>
      <c r="K20" s="44">
        <v>676</v>
      </c>
      <c r="L20" s="44">
        <v>692</v>
      </c>
      <c r="M20" s="45">
        <v>750</v>
      </c>
    </row>
    <row r="21" spans="1:13" x14ac:dyDescent="0.25">
      <c r="A21" s="39" t="s">
        <v>7</v>
      </c>
      <c r="B21" s="46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28"/>
  <sheetViews>
    <sheetView tabSelected="1" zoomScale="84" zoomScaleNormal="84" workbookViewId="0">
      <selection activeCell="S9" sqref="S9"/>
    </sheetView>
  </sheetViews>
  <sheetFormatPr defaultColWidth="9.140625" defaultRowHeight="12.75" x14ac:dyDescent="0.25"/>
  <cols>
    <col min="1" max="3" width="9.140625" style="50"/>
    <col min="4" max="4" width="9.42578125" style="50" bestFit="1" customWidth="1"/>
    <col min="5" max="5" width="9.140625" style="50"/>
    <col min="6" max="6" width="11.7109375" style="50" customWidth="1"/>
    <col min="7" max="7" width="9.140625" style="50"/>
    <col min="8" max="8" width="10.140625" style="50" customWidth="1"/>
    <col min="9" max="15" width="9.140625" style="50"/>
    <col min="16" max="16" width="9.5703125" style="50" customWidth="1"/>
    <col min="17" max="16384" width="9.140625" style="50"/>
  </cols>
  <sheetData>
    <row r="1" spans="1:16" x14ac:dyDescent="0.25">
      <c r="A1" s="49" t="s">
        <v>8</v>
      </c>
    </row>
    <row r="2" spans="1:16" ht="12.95" x14ac:dyDescent="0.35">
      <c r="A2" s="49"/>
      <c r="B2" s="50">
        <v>1</v>
      </c>
      <c r="C2" s="50">
        <v>2</v>
      </c>
      <c r="D2" s="50">
        <v>3</v>
      </c>
      <c r="E2" s="50">
        <v>4</v>
      </c>
      <c r="F2" s="50">
        <v>5</v>
      </c>
      <c r="G2" s="50">
        <v>6</v>
      </c>
      <c r="H2" s="50">
        <v>7</v>
      </c>
      <c r="I2" s="50">
        <v>8</v>
      </c>
      <c r="J2" s="50">
        <v>9</v>
      </c>
      <c r="K2" s="50">
        <v>10</v>
      </c>
      <c r="L2" s="50">
        <v>11</v>
      </c>
      <c r="M2" s="50">
        <v>12</v>
      </c>
    </row>
    <row r="3" spans="1:16" ht="12.95" x14ac:dyDescent="0.35">
      <c r="A3" s="50" t="s">
        <v>0</v>
      </c>
      <c r="B3" s="117">
        <v>1E-4</v>
      </c>
      <c r="C3" s="118"/>
      <c r="D3" s="119">
        <v>1E-4</v>
      </c>
      <c r="E3" s="120"/>
      <c r="F3" s="121">
        <v>1E-4</v>
      </c>
      <c r="G3" s="122"/>
      <c r="H3" s="123">
        <v>1E-4</v>
      </c>
      <c r="I3" s="124"/>
      <c r="J3" s="125">
        <v>1E-4</v>
      </c>
      <c r="K3" s="126"/>
      <c r="L3" s="127">
        <v>1E-4</v>
      </c>
      <c r="M3" s="128"/>
      <c r="O3" s="49" t="s">
        <v>13</v>
      </c>
    </row>
    <row r="4" spans="1:16" ht="12.95" x14ac:dyDescent="0.35">
      <c r="A4" s="50" t="s">
        <v>1</v>
      </c>
      <c r="B4" s="117">
        <f>B3/2</f>
        <v>5.0000000000000002E-5</v>
      </c>
      <c r="C4" s="118">
        <v>5.0000000000000002E-5</v>
      </c>
      <c r="D4" s="119">
        <f>D3/2</f>
        <v>5.0000000000000002E-5</v>
      </c>
      <c r="E4" s="120">
        <v>5.0000000000000002E-5</v>
      </c>
      <c r="F4" s="121">
        <f>F3/2</f>
        <v>5.0000000000000002E-5</v>
      </c>
      <c r="G4" s="122">
        <v>5.0000000000000002E-5</v>
      </c>
      <c r="H4" s="123">
        <f>H3/2</f>
        <v>5.0000000000000002E-5</v>
      </c>
      <c r="I4" s="124">
        <v>5.0000000000000002E-5</v>
      </c>
      <c r="J4" s="125">
        <f>J3/2</f>
        <v>5.0000000000000002E-5</v>
      </c>
      <c r="K4" s="126">
        <v>5.0000000000000002E-5</v>
      </c>
      <c r="L4" s="127">
        <f>L3/2</f>
        <v>5.0000000000000002E-5</v>
      </c>
      <c r="M4" s="128">
        <v>5.0000000000000002E-5</v>
      </c>
      <c r="O4" s="50" t="s">
        <v>10</v>
      </c>
      <c r="P4" s="57" t="s">
        <v>14</v>
      </c>
    </row>
    <row r="5" spans="1:16" ht="12.95" x14ac:dyDescent="0.35">
      <c r="A5" s="50" t="s">
        <v>2</v>
      </c>
      <c r="B5" s="117">
        <f t="shared" ref="B5:B8" si="0">B4/2</f>
        <v>2.5000000000000001E-5</v>
      </c>
      <c r="C5" s="118">
        <v>2.5000000000000001E-5</v>
      </c>
      <c r="D5" s="119">
        <f t="shared" ref="D5:D8" si="1">D4/2</f>
        <v>2.5000000000000001E-5</v>
      </c>
      <c r="E5" s="120">
        <v>2.5000000000000001E-5</v>
      </c>
      <c r="F5" s="121">
        <f t="shared" ref="F5:F8" si="2">F4/2</f>
        <v>2.5000000000000001E-5</v>
      </c>
      <c r="G5" s="122">
        <v>2.5000000000000001E-5</v>
      </c>
      <c r="H5" s="123">
        <f t="shared" ref="H5:H8" si="3">H4/2</f>
        <v>2.5000000000000001E-5</v>
      </c>
      <c r="I5" s="124">
        <v>2.5000000000000001E-5</v>
      </c>
      <c r="J5" s="125">
        <f t="shared" ref="J5:J8" si="4">J4/2</f>
        <v>2.5000000000000001E-5</v>
      </c>
      <c r="K5" s="126">
        <v>2.5000000000000001E-5</v>
      </c>
      <c r="L5" s="127">
        <f t="shared" ref="L5:L8" si="5">L4/2</f>
        <v>2.5000000000000001E-5</v>
      </c>
      <c r="M5" s="128">
        <v>2.5000000000000001E-5</v>
      </c>
      <c r="O5" s="50" t="s">
        <v>9</v>
      </c>
      <c r="P5" s="57" t="s">
        <v>11</v>
      </c>
    </row>
    <row r="6" spans="1:16" ht="12.95" x14ac:dyDescent="0.35">
      <c r="A6" s="50" t="s">
        <v>3</v>
      </c>
      <c r="B6" s="117">
        <f t="shared" si="0"/>
        <v>1.2500000000000001E-5</v>
      </c>
      <c r="C6" s="118">
        <v>1.2500000000000001E-5</v>
      </c>
      <c r="D6" s="119">
        <f t="shared" si="1"/>
        <v>1.2500000000000001E-5</v>
      </c>
      <c r="E6" s="120">
        <v>1.2500000000000001E-5</v>
      </c>
      <c r="F6" s="121">
        <f t="shared" si="2"/>
        <v>1.2500000000000001E-5</v>
      </c>
      <c r="G6" s="122">
        <v>1.2500000000000001E-5</v>
      </c>
      <c r="H6" s="123">
        <f t="shared" si="3"/>
        <v>1.2500000000000001E-5</v>
      </c>
      <c r="I6" s="124">
        <v>1.2500000000000001E-5</v>
      </c>
      <c r="J6" s="125">
        <f t="shared" si="4"/>
        <v>1.2500000000000001E-5</v>
      </c>
      <c r="K6" s="126">
        <v>1.2500000000000001E-5</v>
      </c>
      <c r="L6" s="127">
        <f t="shared" si="5"/>
        <v>1.2500000000000001E-5</v>
      </c>
      <c r="M6" s="128">
        <v>1.2500000000000001E-5</v>
      </c>
      <c r="O6" s="50" t="s">
        <v>56</v>
      </c>
      <c r="P6" s="50" t="s">
        <v>57</v>
      </c>
    </row>
    <row r="7" spans="1:16" x14ac:dyDescent="0.25">
      <c r="A7" s="50" t="s">
        <v>4</v>
      </c>
      <c r="B7" s="117">
        <f t="shared" si="0"/>
        <v>6.2500000000000003E-6</v>
      </c>
      <c r="C7" s="118">
        <v>6.2500000000000003E-6</v>
      </c>
      <c r="D7" s="119">
        <f t="shared" si="1"/>
        <v>6.2500000000000003E-6</v>
      </c>
      <c r="E7" s="120">
        <v>6.2500000000000003E-6</v>
      </c>
      <c r="F7" s="121">
        <f t="shared" si="2"/>
        <v>6.2500000000000003E-6</v>
      </c>
      <c r="G7" s="122">
        <v>6.2500000000000003E-6</v>
      </c>
      <c r="H7" s="123">
        <f t="shared" si="3"/>
        <v>6.2500000000000003E-6</v>
      </c>
      <c r="I7" s="124">
        <v>6.2500000000000003E-6</v>
      </c>
      <c r="J7" s="125">
        <f t="shared" si="4"/>
        <v>6.2500000000000003E-6</v>
      </c>
      <c r="K7" s="126">
        <v>6.2500000000000003E-6</v>
      </c>
      <c r="L7" s="127">
        <f t="shared" si="5"/>
        <v>6.2500000000000003E-6</v>
      </c>
      <c r="M7" s="128">
        <v>6.2500000000000003E-6</v>
      </c>
    </row>
    <row r="8" spans="1:16" x14ac:dyDescent="0.25">
      <c r="A8" s="50" t="s">
        <v>5</v>
      </c>
      <c r="B8" s="117">
        <f t="shared" si="0"/>
        <v>3.1250000000000001E-6</v>
      </c>
      <c r="C8" s="118">
        <v>3.1250000000000001E-6</v>
      </c>
      <c r="D8" s="119">
        <f t="shared" si="1"/>
        <v>3.1250000000000001E-6</v>
      </c>
      <c r="E8" s="120">
        <v>3.1250000000000001E-6</v>
      </c>
      <c r="F8" s="121">
        <f t="shared" si="2"/>
        <v>3.1250000000000001E-6</v>
      </c>
      <c r="G8" s="122">
        <v>3.1250000000000001E-6</v>
      </c>
      <c r="H8" s="123">
        <f t="shared" si="3"/>
        <v>3.1250000000000001E-6</v>
      </c>
      <c r="I8" s="124">
        <v>3.1250000000000001E-6</v>
      </c>
      <c r="J8" s="125">
        <f t="shared" si="4"/>
        <v>3.1250000000000001E-6</v>
      </c>
      <c r="K8" s="126">
        <v>3.1250000000000001E-6</v>
      </c>
      <c r="L8" s="127">
        <f t="shared" si="5"/>
        <v>3.1250000000000001E-6</v>
      </c>
      <c r="M8" s="128">
        <v>3.1250000000000001E-6</v>
      </c>
    </row>
    <row r="9" spans="1:16" x14ac:dyDescent="0.25">
      <c r="A9" s="50" t="s">
        <v>6</v>
      </c>
      <c r="B9" s="58" t="s">
        <v>9</v>
      </c>
      <c r="C9" s="58" t="s">
        <v>9</v>
      </c>
      <c r="D9" s="58" t="s">
        <v>9</v>
      </c>
      <c r="E9" s="58" t="s">
        <v>9</v>
      </c>
      <c r="F9" s="58" t="s">
        <v>9</v>
      </c>
      <c r="G9" s="58" t="s">
        <v>9</v>
      </c>
      <c r="H9" s="58" t="s">
        <v>9</v>
      </c>
      <c r="I9" s="58" t="s">
        <v>9</v>
      </c>
      <c r="J9" s="58" t="s">
        <v>9</v>
      </c>
      <c r="K9" s="58" t="s">
        <v>9</v>
      </c>
      <c r="L9" s="58" t="s">
        <v>9</v>
      </c>
      <c r="M9" s="58" t="s">
        <v>9</v>
      </c>
      <c r="O9" s="49" t="s">
        <v>53</v>
      </c>
    </row>
    <row r="10" spans="1:16" x14ac:dyDescent="0.25">
      <c r="A10" s="50" t="s">
        <v>7</v>
      </c>
      <c r="B10" s="59"/>
      <c r="C10" s="60"/>
      <c r="D10" s="59"/>
      <c r="E10" s="61"/>
      <c r="F10" s="60"/>
      <c r="G10" s="60"/>
      <c r="H10" s="59"/>
      <c r="I10" s="61"/>
      <c r="J10" s="60"/>
      <c r="K10" s="60"/>
      <c r="L10" s="59"/>
      <c r="M10" s="61"/>
    </row>
    <row r="11" spans="1:16" ht="12.95" x14ac:dyDescent="0.35">
      <c r="A11" s="62" t="s">
        <v>12</v>
      </c>
      <c r="B11" s="110">
        <v>1997</v>
      </c>
      <c r="C11" s="111"/>
      <c r="D11" s="110">
        <v>1998</v>
      </c>
      <c r="E11" s="111"/>
      <c r="F11" s="110">
        <v>1999</v>
      </c>
      <c r="G11" s="111"/>
      <c r="H11" s="110">
        <v>2000</v>
      </c>
      <c r="I11" s="111"/>
      <c r="J11" s="110">
        <v>2001</v>
      </c>
      <c r="K11" s="111"/>
      <c r="L11" s="110"/>
      <c r="M11" s="111"/>
    </row>
    <row r="12" spans="1:16" ht="12.95" x14ac:dyDescent="0.35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</row>
    <row r="13" spans="1:16" ht="12.95" x14ac:dyDescent="0.35">
      <c r="B13" s="109" t="s">
        <v>22</v>
      </c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</row>
    <row r="14" spans="1:16" ht="12.95" x14ac:dyDescent="0.35">
      <c r="A14" s="63" t="s">
        <v>23</v>
      </c>
      <c r="B14" s="50">
        <v>1</v>
      </c>
      <c r="C14" s="50">
        <v>2</v>
      </c>
      <c r="D14" s="50">
        <v>3</v>
      </c>
      <c r="E14" s="50">
        <v>4</v>
      </c>
      <c r="F14" s="50">
        <v>5</v>
      </c>
      <c r="G14" s="50">
        <v>6</v>
      </c>
      <c r="H14" s="50">
        <v>7</v>
      </c>
      <c r="I14" s="50">
        <v>8</v>
      </c>
      <c r="J14" s="50">
        <v>9</v>
      </c>
      <c r="K14" s="50">
        <v>10</v>
      </c>
      <c r="L14" s="50">
        <v>11</v>
      </c>
      <c r="M14" s="50">
        <v>12</v>
      </c>
    </row>
    <row r="15" spans="1:16" ht="12.95" x14ac:dyDescent="0.35">
      <c r="A15" s="50" t="s">
        <v>0</v>
      </c>
      <c r="B15" s="51">
        <v>1685</v>
      </c>
      <c r="C15" s="51">
        <v>2637</v>
      </c>
      <c r="D15" s="52">
        <v>1330</v>
      </c>
      <c r="E15" s="52">
        <v>1442</v>
      </c>
      <c r="F15" s="53">
        <v>6607</v>
      </c>
      <c r="G15" s="53">
        <v>7565</v>
      </c>
      <c r="H15" s="54">
        <v>1207</v>
      </c>
      <c r="I15" s="54">
        <v>1134</v>
      </c>
      <c r="J15" s="55">
        <v>3139</v>
      </c>
      <c r="K15" s="55">
        <v>3665</v>
      </c>
      <c r="L15" s="56">
        <v>3139</v>
      </c>
      <c r="M15" s="56">
        <v>3665</v>
      </c>
    </row>
    <row r="16" spans="1:16" ht="12.95" x14ac:dyDescent="0.35">
      <c r="A16" s="50" t="s">
        <v>1</v>
      </c>
      <c r="B16" s="51">
        <v>1056</v>
      </c>
      <c r="C16" s="51">
        <v>1300</v>
      </c>
      <c r="D16" s="52">
        <v>908</v>
      </c>
      <c r="E16" s="52">
        <v>960</v>
      </c>
      <c r="F16" s="53">
        <v>4048</v>
      </c>
      <c r="G16" s="53">
        <v>3467</v>
      </c>
      <c r="H16" s="54">
        <v>803</v>
      </c>
      <c r="I16" s="54">
        <v>826</v>
      </c>
      <c r="J16" s="55">
        <v>943</v>
      </c>
      <c r="K16" s="55">
        <v>1088</v>
      </c>
      <c r="L16" s="56">
        <v>943</v>
      </c>
      <c r="M16" s="56">
        <v>1088</v>
      </c>
    </row>
    <row r="17" spans="1:57" ht="12.95" x14ac:dyDescent="0.35">
      <c r="A17" s="50" t="s">
        <v>2</v>
      </c>
      <c r="B17" s="51">
        <v>858</v>
      </c>
      <c r="C17" s="51">
        <v>1419</v>
      </c>
      <c r="D17" s="52">
        <v>732</v>
      </c>
      <c r="E17" s="52">
        <v>635</v>
      </c>
      <c r="F17" s="53">
        <v>1756</v>
      </c>
      <c r="G17" s="53">
        <v>1637</v>
      </c>
      <c r="H17" s="54">
        <v>655</v>
      </c>
      <c r="I17" s="54">
        <v>678</v>
      </c>
      <c r="J17" s="55">
        <v>566</v>
      </c>
      <c r="K17" s="55">
        <v>543</v>
      </c>
      <c r="L17" s="56">
        <v>566</v>
      </c>
      <c r="M17" s="56">
        <v>543</v>
      </c>
    </row>
    <row r="18" spans="1:57" ht="12.95" x14ac:dyDescent="0.35">
      <c r="A18" s="50" t="s">
        <v>3</v>
      </c>
      <c r="B18" s="51">
        <v>828</v>
      </c>
      <c r="C18" s="51">
        <v>692</v>
      </c>
      <c r="D18" s="52">
        <v>727</v>
      </c>
      <c r="E18" s="52">
        <v>639</v>
      </c>
      <c r="F18" s="53">
        <v>1027</v>
      </c>
      <c r="G18" s="53">
        <v>1022</v>
      </c>
      <c r="H18" s="54">
        <v>840</v>
      </c>
      <c r="I18" s="54">
        <v>721</v>
      </c>
      <c r="J18" s="55">
        <v>773</v>
      </c>
      <c r="K18" s="55">
        <v>638</v>
      </c>
      <c r="L18" s="56">
        <v>773</v>
      </c>
      <c r="M18" s="56">
        <v>638</v>
      </c>
    </row>
    <row r="19" spans="1:57" ht="12.95" x14ac:dyDescent="0.35">
      <c r="A19" s="50" t="s">
        <v>4</v>
      </c>
      <c r="B19" s="51">
        <v>688</v>
      </c>
      <c r="C19" s="64">
        <v>818</v>
      </c>
      <c r="D19" s="65">
        <v>668</v>
      </c>
      <c r="E19" s="65">
        <v>736</v>
      </c>
      <c r="F19" s="66">
        <v>866</v>
      </c>
      <c r="G19" s="66">
        <v>729</v>
      </c>
      <c r="H19" s="67">
        <v>783</v>
      </c>
      <c r="I19" s="67">
        <v>778</v>
      </c>
      <c r="J19" s="68">
        <v>806</v>
      </c>
      <c r="K19" s="68">
        <v>639</v>
      </c>
      <c r="L19" s="56">
        <v>806</v>
      </c>
      <c r="M19" s="56">
        <v>639</v>
      </c>
    </row>
    <row r="20" spans="1:57" x14ac:dyDescent="0.25">
      <c r="A20" s="50" t="s">
        <v>5</v>
      </c>
      <c r="B20" s="51">
        <v>642</v>
      </c>
      <c r="C20" s="51">
        <v>804</v>
      </c>
      <c r="D20" s="52">
        <v>637</v>
      </c>
      <c r="E20" s="52">
        <v>646</v>
      </c>
      <c r="F20" s="53">
        <v>701</v>
      </c>
      <c r="G20" s="53">
        <v>638</v>
      </c>
      <c r="H20" s="54">
        <v>656</v>
      </c>
      <c r="I20" s="54">
        <v>1337</v>
      </c>
      <c r="J20" s="55">
        <v>635</v>
      </c>
      <c r="K20" s="55">
        <v>651</v>
      </c>
      <c r="L20" s="56">
        <v>635</v>
      </c>
      <c r="M20" s="56">
        <v>651</v>
      </c>
    </row>
    <row r="21" spans="1:57" x14ac:dyDescent="0.25">
      <c r="A21" s="50" t="s">
        <v>6</v>
      </c>
      <c r="B21" s="58">
        <v>806</v>
      </c>
      <c r="C21" s="58">
        <v>742</v>
      </c>
      <c r="D21" s="58">
        <v>746</v>
      </c>
      <c r="E21" s="58">
        <v>844</v>
      </c>
      <c r="F21" s="58">
        <v>659</v>
      </c>
      <c r="G21" s="58">
        <v>453</v>
      </c>
      <c r="H21" s="58">
        <v>606</v>
      </c>
      <c r="I21" s="58">
        <v>707</v>
      </c>
      <c r="J21" s="58">
        <v>593</v>
      </c>
      <c r="K21" s="58">
        <v>559</v>
      </c>
      <c r="L21" s="58">
        <v>593</v>
      </c>
      <c r="M21" s="58">
        <v>559</v>
      </c>
    </row>
    <row r="22" spans="1:57" x14ac:dyDescent="0.25">
      <c r="A22" s="50" t="s">
        <v>7</v>
      </c>
      <c r="B22" s="110"/>
      <c r="C22" s="111"/>
      <c r="D22" s="110"/>
      <c r="E22" s="111"/>
      <c r="F22" s="110"/>
      <c r="G22" s="111"/>
      <c r="H22" s="110"/>
      <c r="I22" s="111"/>
      <c r="J22" s="110"/>
      <c r="K22" s="111"/>
      <c r="L22" s="110"/>
      <c r="M22" s="111"/>
      <c r="N22" s="69" t="s">
        <v>52</v>
      </c>
      <c r="AB22" s="69" t="s">
        <v>18</v>
      </c>
    </row>
    <row r="23" spans="1:57" x14ac:dyDescent="0.25">
      <c r="A23" s="62" t="s">
        <v>12</v>
      </c>
      <c r="B23" s="110">
        <v>1997</v>
      </c>
      <c r="C23" s="111"/>
      <c r="D23" s="110">
        <v>1998</v>
      </c>
      <c r="E23" s="111"/>
      <c r="F23" s="110">
        <v>1999</v>
      </c>
      <c r="G23" s="111"/>
      <c r="H23" s="110">
        <v>2000</v>
      </c>
      <c r="I23" s="111"/>
      <c r="J23" s="110">
        <v>2001</v>
      </c>
      <c r="K23" s="111"/>
      <c r="L23" s="110"/>
      <c r="M23" s="111"/>
    </row>
    <row r="24" spans="1:57" x14ac:dyDescent="0.25"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69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69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</row>
    <row r="25" spans="1:57" ht="12.95" x14ac:dyDescent="0.35">
      <c r="A25" s="63"/>
      <c r="B25" s="109" t="s">
        <v>21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69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69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</row>
    <row r="26" spans="1:57" ht="12.95" x14ac:dyDescent="0.35">
      <c r="A26" s="49"/>
      <c r="B26" s="50">
        <v>1</v>
      </c>
      <c r="C26" s="50">
        <v>2</v>
      </c>
      <c r="D26" s="50">
        <v>3</v>
      </c>
      <c r="E26" s="50">
        <v>4</v>
      </c>
      <c r="F26" s="50">
        <v>5</v>
      </c>
      <c r="G26" s="50">
        <v>6</v>
      </c>
      <c r="H26" s="50">
        <v>7</v>
      </c>
      <c r="I26" s="50">
        <v>8</v>
      </c>
      <c r="J26" s="50">
        <v>9</v>
      </c>
      <c r="K26" s="50">
        <v>10</v>
      </c>
      <c r="L26" s="50">
        <v>11</v>
      </c>
      <c r="M26" s="50">
        <v>12</v>
      </c>
      <c r="N26" s="69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69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</row>
    <row r="27" spans="1:57" ht="12.95" x14ac:dyDescent="0.35">
      <c r="A27" s="50" t="s">
        <v>0</v>
      </c>
      <c r="B27" s="51">
        <v>3789</v>
      </c>
      <c r="C27" s="51">
        <v>7231</v>
      </c>
      <c r="D27" s="52">
        <v>2166</v>
      </c>
      <c r="E27" s="52">
        <v>2220</v>
      </c>
      <c r="F27" s="53">
        <v>24788</v>
      </c>
      <c r="G27" s="53">
        <v>30001</v>
      </c>
      <c r="H27" s="54">
        <v>1267</v>
      </c>
      <c r="I27" s="54">
        <v>1294</v>
      </c>
      <c r="J27" s="55">
        <v>3326</v>
      </c>
      <c r="K27" s="55">
        <v>3799</v>
      </c>
      <c r="L27" s="56"/>
      <c r="M27" s="56"/>
      <c r="N27" s="69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69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</row>
    <row r="28" spans="1:57" ht="12.95" x14ac:dyDescent="0.35">
      <c r="A28" s="50" t="s">
        <v>1</v>
      </c>
      <c r="B28" s="51">
        <v>1684</v>
      </c>
      <c r="C28" s="51">
        <v>1871</v>
      </c>
      <c r="D28" s="52">
        <v>1102</v>
      </c>
      <c r="E28" s="52">
        <v>1031</v>
      </c>
      <c r="F28" s="53">
        <v>12365</v>
      </c>
      <c r="G28" s="53">
        <v>11178</v>
      </c>
      <c r="H28" s="54">
        <v>820</v>
      </c>
      <c r="I28" s="54">
        <v>859</v>
      </c>
      <c r="J28" s="55">
        <v>1014</v>
      </c>
      <c r="K28" s="55">
        <v>977</v>
      </c>
      <c r="L28" s="56"/>
      <c r="M28" s="56"/>
      <c r="N28" s="69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69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</row>
    <row r="29" spans="1:57" ht="12.95" x14ac:dyDescent="0.35">
      <c r="A29" s="50" t="s">
        <v>2</v>
      </c>
      <c r="B29" s="51">
        <v>979</v>
      </c>
      <c r="C29" s="51">
        <v>1575</v>
      </c>
      <c r="D29" s="52">
        <v>753</v>
      </c>
      <c r="E29" s="52">
        <v>714</v>
      </c>
      <c r="F29" s="53">
        <v>5092</v>
      </c>
      <c r="G29" s="53">
        <v>5033</v>
      </c>
      <c r="H29" s="54">
        <v>663</v>
      </c>
      <c r="I29" s="54">
        <v>693</v>
      </c>
      <c r="J29" s="55">
        <v>605</v>
      </c>
      <c r="K29" s="55">
        <v>545</v>
      </c>
      <c r="L29" s="56"/>
      <c r="M29" s="56"/>
      <c r="N29" s="69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69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</row>
    <row r="30" spans="1:57" ht="12.95" x14ac:dyDescent="0.35">
      <c r="A30" s="50" t="s">
        <v>3</v>
      </c>
      <c r="B30" s="51">
        <v>834</v>
      </c>
      <c r="C30" s="51">
        <v>718</v>
      </c>
      <c r="D30" s="52">
        <v>724</v>
      </c>
      <c r="E30" s="52">
        <v>665</v>
      </c>
      <c r="F30" s="53">
        <v>1830</v>
      </c>
      <c r="G30" s="53">
        <v>1957</v>
      </c>
      <c r="H30" s="54">
        <v>830</v>
      </c>
      <c r="I30" s="54">
        <v>762</v>
      </c>
      <c r="J30" s="55">
        <v>804</v>
      </c>
      <c r="K30" s="55">
        <v>650</v>
      </c>
      <c r="L30" s="56"/>
      <c r="M30" s="56"/>
      <c r="N30" s="69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69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</row>
    <row r="31" spans="1:57" ht="12.95" x14ac:dyDescent="0.35">
      <c r="A31" s="50" t="s">
        <v>4</v>
      </c>
      <c r="B31" s="51">
        <v>707</v>
      </c>
      <c r="C31" s="64">
        <v>929</v>
      </c>
      <c r="D31" s="65">
        <v>670</v>
      </c>
      <c r="E31" s="65">
        <v>771</v>
      </c>
      <c r="F31" s="66">
        <v>872</v>
      </c>
      <c r="G31" s="66">
        <v>1277</v>
      </c>
      <c r="H31" s="67">
        <v>790</v>
      </c>
      <c r="I31" s="67">
        <v>773</v>
      </c>
      <c r="J31" s="68">
        <v>843</v>
      </c>
      <c r="K31" s="68">
        <v>688</v>
      </c>
      <c r="L31" s="56"/>
      <c r="M31" s="56"/>
      <c r="N31" s="69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69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</row>
    <row r="32" spans="1:57" ht="12.95" x14ac:dyDescent="0.35">
      <c r="A32" s="50" t="s">
        <v>5</v>
      </c>
      <c r="B32" s="51">
        <v>692</v>
      </c>
      <c r="C32" s="51">
        <v>826</v>
      </c>
      <c r="D32" s="52">
        <v>634</v>
      </c>
      <c r="E32" s="52">
        <v>660</v>
      </c>
      <c r="F32" s="53">
        <v>643</v>
      </c>
      <c r="G32" s="53">
        <v>632</v>
      </c>
      <c r="H32" s="54">
        <v>645</v>
      </c>
      <c r="I32" s="54">
        <v>1330</v>
      </c>
      <c r="J32" s="55">
        <v>636</v>
      </c>
      <c r="K32" s="55">
        <v>718</v>
      </c>
      <c r="L32" s="56"/>
      <c r="M32" s="56"/>
      <c r="N32" s="69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69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</row>
    <row r="33" spans="1:57" ht="12.95" x14ac:dyDescent="0.35">
      <c r="A33" s="50" t="s">
        <v>6</v>
      </c>
      <c r="B33" s="58">
        <v>948</v>
      </c>
      <c r="C33" s="58">
        <v>771</v>
      </c>
      <c r="D33" s="58">
        <v>719</v>
      </c>
      <c r="E33" s="58">
        <v>680</v>
      </c>
      <c r="F33" s="58">
        <v>699</v>
      </c>
      <c r="G33" s="58">
        <v>519</v>
      </c>
      <c r="H33" s="58">
        <v>676</v>
      </c>
      <c r="I33" s="58">
        <v>757</v>
      </c>
      <c r="J33" s="58">
        <v>632</v>
      </c>
      <c r="K33" s="58">
        <v>632</v>
      </c>
      <c r="L33" s="58">
        <v>626</v>
      </c>
      <c r="M33" s="58">
        <v>650</v>
      </c>
      <c r="N33" s="69"/>
      <c r="P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</row>
    <row r="34" spans="1:57" x14ac:dyDescent="0.25">
      <c r="A34" s="50" t="s">
        <v>7</v>
      </c>
      <c r="B34" s="59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1"/>
      <c r="N34" s="69"/>
      <c r="P34" s="73"/>
      <c r="AE34" s="73"/>
      <c r="AF34" s="73"/>
      <c r="AG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</row>
    <row r="35" spans="1:57" x14ac:dyDescent="0.25">
      <c r="A35" s="62" t="s">
        <v>12</v>
      </c>
      <c r="B35" s="110">
        <v>1997</v>
      </c>
      <c r="C35" s="111"/>
      <c r="D35" s="110">
        <v>1998</v>
      </c>
      <c r="E35" s="111"/>
      <c r="F35" s="110">
        <v>1999</v>
      </c>
      <c r="G35" s="111"/>
      <c r="H35" s="110">
        <v>2000</v>
      </c>
      <c r="I35" s="111"/>
      <c r="J35" s="110">
        <v>2001</v>
      </c>
      <c r="K35" s="111"/>
      <c r="L35" s="110"/>
      <c r="M35" s="111"/>
    </row>
    <row r="36" spans="1:57" x14ac:dyDescent="0.25"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69"/>
      <c r="P36" s="73"/>
      <c r="AE36" s="73"/>
      <c r="AF36" s="73"/>
      <c r="AG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</row>
    <row r="37" spans="1:57" ht="12.95" x14ac:dyDescent="0.35">
      <c r="A37" s="63"/>
      <c r="B37" s="109" t="s">
        <v>24</v>
      </c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69"/>
      <c r="P37" s="73"/>
      <c r="AE37" s="73"/>
      <c r="AF37" s="73"/>
      <c r="AG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</row>
    <row r="38" spans="1:57" ht="12.95" x14ac:dyDescent="0.35">
      <c r="A38" s="49"/>
      <c r="B38" s="50">
        <v>1</v>
      </c>
      <c r="C38" s="50">
        <v>2</v>
      </c>
      <c r="D38" s="50">
        <v>3</v>
      </c>
      <c r="E38" s="50">
        <v>4</v>
      </c>
      <c r="F38" s="50">
        <v>5</v>
      </c>
      <c r="G38" s="50">
        <v>6</v>
      </c>
      <c r="H38" s="50">
        <v>7</v>
      </c>
      <c r="I38" s="50">
        <v>8</v>
      </c>
      <c r="J38" s="50">
        <v>9</v>
      </c>
      <c r="K38" s="50">
        <v>10</v>
      </c>
      <c r="L38" s="50">
        <v>11</v>
      </c>
      <c r="M38" s="50">
        <v>12</v>
      </c>
      <c r="N38" s="69"/>
      <c r="P38" s="73"/>
      <c r="AE38" s="73"/>
      <c r="AF38" s="73"/>
      <c r="AG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</row>
    <row r="39" spans="1:57" ht="12.95" x14ac:dyDescent="0.35">
      <c r="A39" s="50" t="s">
        <v>0</v>
      </c>
      <c r="B39" s="51">
        <v>4082</v>
      </c>
      <c r="C39" s="51">
        <v>8072</v>
      </c>
      <c r="D39" s="52">
        <v>2273</v>
      </c>
      <c r="E39" s="52">
        <v>2285</v>
      </c>
      <c r="F39" s="53">
        <v>27581</v>
      </c>
      <c r="G39" s="53">
        <v>33376</v>
      </c>
      <c r="H39" s="54">
        <v>1310</v>
      </c>
      <c r="I39" s="54">
        <v>1404</v>
      </c>
      <c r="J39" s="55">
        <v>3414</v>
      </c>
      <c r="K39" s="55">
        <v>3703</v>
      </c>
      <c r="L39" s="56"/>
      <c r="M39" s="56"/>
      <c r="N39" s="69"/>
      <c r="P39" s="73"/>
      <c r="AE39" s="73"/>
      <c r="AF39" s="73"/>
      <c r="AG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</row>
    <row r="40" spans="1:57" ht="12.95" x14ac:dyDescent="0.35">
      <c r="A40" s="50" t="s">
        <v>1</v>
      </c>
      <c r="B40" s="51">
        <v>1787</v>
      </c>
      <c r="C40" s="51">
        <v>1958</v>
      </c>
      <c r="D40" s="52">
        <v>1240</v>
      </c>
      <c r="E40" s="52">
        <v>1231</v>
      </c>
      <c r="F40" s="53">
        <v>13714</v>
      </c>
      <c r="G40" s="53">
        <v>12510</v>
      </c>
      <c r="H40" s="54">
        <v>820</v>
      </c>
      <c r="I40" s="54">
        <v>867</v>
      </c>
      <c r="J40" s="55">
        <v>1400</v>
      </c>
      <c r="K40" s="55">
        <v>1009</v>
      </c>
      <c r="L40" s="56"/>
      <c r="M40" s="56"/>
      <c r="N40" s="69"/>
      <c r="P40" s="73"/>
      <c r="AE40" s="73"/>
      <c r="AF40" s="73"/>
      <c r="AG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</row>
    <row r="41" spans="1:57" ht="12.95" x14ac:dyDescent="0.35">
      <c r="A41" s="50" t="s">
        <v>2</v>
      </c>
      <c r="B41" s="51">
        <v>1008</v>
      </c>
      <c r="C41" s="51">
        <v>1622</v>
      </c>
      <c r="D41" s="52">
        <v>764</v>
      </c>
      <c r="E41" s="52">
        <v>692</v>
      </c>
      <c r="F41" s="53">
        <v>5703</v>
      </c>
      <c r="G41" s="53">
        <v>5750</v>
      </c>
      <c r="H41" s="54">
        <v>668</v>
      </c>
      <c r="I41" s="54">
        <v>694</v>
      </c>
      <c r="J41" s="55">
        <v>612</v>
      </c>
      <c r="K41" s="55">
        <v>550</v>
      </c>
      <c r="L41" s="56"/>
      <c r="M41" s="56"/>
      <c r="N41" s="69"/>
      <c r="P41" s="73"/>
      <c r="AE41" s="73"/>
      <c r="AF41" s="73"/>
      <c r="AG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</row>
    <row r="42" spans="1:57" ht="12.95" x14ac:dyDescent="0.35">
      <c r="A42" s="50" t="s">
        <v>3</v>
      </c>
      <c r="B42" s="51">
        <v>836</v>
      </c>
      <c r="C42" s="51">
        <v>717</v>
      </c>
      <c r="D42" s="52">
        <v>731</v>
      </c>
      <c r="E42" s="52">
        <v>675</v>
      </c>
      <c r="F42" s="53">
        <v>1934</v>
      </c>
      <c r="G42" s="53">
        <v>2111</v>
      </c>
      <c r="H42" s="54">
        <v>962</v>
      </c>
      <c r="I42" s="54">
        <v>755</v>
      </c>
      <c r="J42" s="55">
        <v>811</v>
      </c>
      <c r="K42" s="55">
        <v>664</v>
      </c>
      <c r="L42" s="56"/>
      <c r="M42" s="56"/>
      <c r="N42" s="69"/>
      <c r="P42" s="73"/>
      <c r="AE42" s="73"/>
      <c r="AF42" s="73"/>
      <c r="AG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</row>
    <row r="43" spans="1:57" ht="12.95" x14ac:dyDescent="0.35">
      <c r="A43" s="50" t="s">
        <v>4</v>
      </c>
      <c r="B43" s="51">
        <v>709</v>
      </c>
      <c r="C43" s="64">
        <v>938</v>
      </c>
      <c r="D43" s="65">
        <v>684</v>
      </c>
      <c r="E43" s="65">
        <v>804</v>
      </c>
      <c r="F43" s="66">
        <v>871</v>
      </c>
      <c r="G43" s="66">
        <v>780</v>
      </c>
      <c r="H43" s="67">
        <v>1307</v>
      </c>
      <c r="I43" s="67">
        <v>789</v>
      </c>
      <c r="J43" s="68">
        <v>1078</v>
      </c>
      <c r="K43" s="68">
        <v>700</v>
      </c>
      <c r="L43" s="56"/>
      <c r="M43" s="56"/>
      <c r="N43" s="69"/>
      <c r="P43" s="73"/>
      <c r="AE43" s="73"/>
      <c r="AF43" s="73"/>
      <c r="AG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</row>
    <row r="44" spans="1:57" x14ac:dyDescent="0.25">
      <c r="A44" s="50" t="s">
        <v>5</v>
      </c>
      <c r="B44" s="51">
        <v>703</v>
      </c>
      <c r="C44" s="51">
        <v>838</v>
      </c>
      <c r="D44" s="52">
        <v>635</v>
      </c>
      <c r="E44" s="52">
        <v>677</v>
      </c>
      <c r="F44" s="53">
        <v>659</v>
      </c>
      <c r="G44" s="53">
        <v>645</v>
      </c>
      <c r="H44" s="54">
        <v>764</v>
      </c>
      <c r="I44" s="54">
        <v>1349</v>
      </c>
      <c r="J44" s="55">
        <v>660</v>
      </c>
      <c r="K44" s="55">
        <v>680</v>
      </c>
      <c r="L44" s="56"/>
      <c r="M44" s="56"/>
      <c r="N44" s="69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69"/>
      <c r="AE44" s="73"/>
      <c r="AF44" s="73"/>
      <c r="AG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</row>
    <row r="45" spans="1:57" ht="12.95" x14ac:dyDescent="0.35">
      <c r="A45" s="50" t="s">
        <v>6</v>
      </c>
      <c r="B45" s="58">
        <v>1411</v>
      </c>
      <c r="C45" s="58">
        <v>769</v>
      </c>
      <c r="D45" s="58">
        <v>808</v>
      </c>
      <c r="E45" s="58">
        <v>688</v>
      </c>
      <c r="F45" s="58">
        <v>793</v>
      </c>
      <c r="G45" s="58">
        <v>541</v>
      </c>
      <c r="H45" s="58">
        <v>694</v>
      </c>
      <c r="I45" s="58">
        <v>904</v>
      </c>
      <c r="J45" s="58">
        <v>673</v>
      </c>
      <c r="K45" s="58">
        <v>654</v>
      </c>
      <c r="L45" s="58">
        <v>959</v>
      </c>
      <c r="M45" s="58">
        <v>662</v>
      </c>
      <c r="N45" s="69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69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</row>
    <row r="46" spans="1:57" x14ac:dyDescent="0.25">
      <c r="A46" s="50" t="s">
        <v>7</v>
      </c>
      <c r="B46" s="59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1"/>
      <c r="N46" s="69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69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</row>
    <row r="47" spans="1:57" x14ac:dyDescent="0.25">
      <c r="A47" s="62" t="s">
        <v>12</v>
      </c>
      <c r="B47" s="110">
        <v>1997</v>
      </c>
      <c r="C47" s="111"/>
      <c r="D47" s="110">
        <v>1998</v>
      </c>
      <c r="E47" s="111"/>
      <c r="F47" s="110">
        <v>1999</v>
      </c>
      <c r="G47" s="111"/>
      <c r="H47" s="110">
        <v>2000</v>
      </c>
      <c r="I47" s="111"/>
      <c r="J47" s="110">
        <v>2001</v>
      </c>
      <c r="K47" s="111"/>
      <c r="L47" s="110"/>
      <c r="M47" s="111"/>
    </row>
    <row r="48" spans="1:57" x14ac:dyDescent="0.25"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69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69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</row>
    <row r="49" spans="1:57" ht="12.95" x14ac:dyDescent="0.35">
      <c r="A49" s="63"/>
      <c r="B49" s="109" t="s">
        <v>25</v>
      </c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69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69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</row>
    <row r="50" spans="1:57" ht="12.95" x14ac:dyDescent="0.35">
      <c r="A50" s="49"/>
      <c r="B50" s="50">
        <v>1</v>
      </c>
      <c r="C50" s="50">
        <v>2</v>
      </c>
      <c r="D50" s="50">
        <v>3</v>
      </c>
      <c r="E50" s="50">
        <v>4</v>
      </c>
      <c r="F50" s="50">
        <v>5</v>
      </c>
      <c r="G50" s="50">
        <v>6</v>
      </c>
      <c r="H50" s="50">
        <v>7</v>
      </c>
      <c r="I50" s="50">
        <v>8</v>
      </c>
      <c r="J50" s="50">
        <v>9</v>
      </c>
      <c r="K50" s="50">
        <v>10</v>
      </c>
      <c r="L50" s="50">
        <v>11</v>
      </c>
      <c r="M50" s="50">
        <v>12</v>
      </c>
      <c r="N50" s="69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69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</row>
    <row r="51" spans="1:57" ht="12.95" x14ac:dyDescent="0.35">
      <c r="A51" s="50" t="s">
        <v>0</v>
      </c>
      <c r="B51" s="51">
        <v>5300</v>
      </c>
      <c r="C51" s="51">
        <v>10210</v>
      </c>
      <c r="D51" s="52">
        <v>2187</v>
      </c>
      <c r="E51" s="52">
        <v>2362</v>
      </c>
      <c r="F51" s="53">
        <v>38537</v>
      </c>
      <c r="G51" s="53">
        <v>46772</v>
      </c>
      <c r="H51" s="54">
        <v>1271</v>
      </c>
      <c r="I51" s="54">
        <v>1319</v>
      </c>
      <c r="J51" s="55">
        <v>3383</v>
      </c>
      <c r="K51" s="55">
        <v>3694</v>
      </c>
      <c r="L51" s="56"/>
      <c r="M51" s="56"/>
      <c r="N51" s="69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69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</row>
    <row r="52" spans="1:57" ht="12.95" x14ac:dyDescent="0.35">
      <c r="A52" s="50" t="s">
        <v>1</v>
      </c>
      <c r="B52" s="51">
        <v>2193</v>
      </c>
      <c r="C52" s="51">
        <v>2472</v>
      </c>
      <c r="D52" s="52">
        <v>1400</v>
      </c>
      <c r="E52" s="52">
        <v>1332</v>
      </c>
      <c r="F52" s="53">
        <v>19485</v>
      </c>
      <c r="G52" s="53">
        <v>19217</v>
      </c>
      <c r="H52" s="54">
        <v>1068</v>
      </c>
      <c r="I52" s="54">
        <v>857</v>
      </c>
      <c r="J52" s="55">
        <v>1333</v>
      </c>
      <c r="K52" s="55">
        <v>1007</v>
      </c>
      <c r="L52" s="56"/>
      <c r="M52" s="56"/>
      <c r="N52" s="69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69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</row>
    <row r="53" spans="1:57" ht="12.95" x14ac:dyDescent="0.35">
      <c r="A53" s="50" t="s">
        <v>2</v>
      </c>
      <c r="B53" s="51">
        <v>1125</v>
      </c>
      <c r="C53" s="51">
        <v>1768</v>
      </c>
      <c r="D53" s="52">
        <v>760</v>
      </c>
      <c r="E53" s="52">
        <v>754</v>
      </c>
      <c r="F53" s="53">
        <v>8297</v>
      </c>
      <c r="G53" s="53">
        <v>8660</v>
      </c>
      <c r="H53" s="54">
        <v>688</v>
      </c>
      <c r="I53" s="54">
        <v>731</v>
      </c>
      <c r="J53" s="55">
        <v>739</v>
      </c>
      <c r="K53" s="55">
        <v>551</v>
      </c>
      <c r="L53" s="56"/>
      <c r="M53" s="56"/>
      <c r="N53" s="69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69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</row>
    <row r="54" spans="1:57" ht="12.95" x14ac:dyDescent="0.35">
      <c r="A54" s="50" t="s">
        <v>3</v>
      </c>
      <c r="B54" s="51">
        <v>1168</v>
      </c>
      <c r="C54" s="51">
        <v>706</v>
      </c>
      <c r="D54" s="52">
        <v>715</v>
      </c>
      <c r="E54" s="52">
        <v>673</v>
      </c>
      <c r="F54" s="53">
        <v>2169</v>
      </c>
      <c r="G54" s="53">
        <v>2482</v>
      </c>
      <c r="H54" s="54">
        <v>907</v>
      </c>
      <c r="I54" s="54">
        <v>764</v>
      </c>
      <c r="J54" s="55">
        <v>846</v>
      </c>
      <c r="K54" s="55">
        <v>665</v>
      </c>
      <c r="L54" s="56"/>
      <c r="M54" s="56"/>
      <c r="N54" s="69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6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</row>
    <row r="55" spans="1:57" ht="12.95" x14ac:dyDescent="0.35">
      <c r="A55" s="50" t="s">
        <v>4</v>
      </c>
      <c r="B55" s="51">
        <v>719</v>
      </c>
      <c r="C55" s="64">
        <v>925</v>
      </c>
      <c r="D55" s="65">
        <v>685</v>
      </c>
      <c r="E55" s="65">
        <v>813</v>
      </c>
      <c r="F55" s="66">
        <v>843</v>
      </c>
      <c r="G55" s="66">
        <v>885</v>
      </c>
      <c r="H55" s="67">
        <v>824</v>
      </c>
      <c r="I55" s="67">
        <v>800</v>
      </c>
      <c r="J55" s="68">
        <v>909</v>
      </c>
      <c r="K55" s="68">
        <v>695</v>
      </c>
      <c r="L55" s="56"/>
      <c r="M55" s="56"/>
      <c r="N55" s="69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6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</row>
    <row r="56" spans="1:57" ht="12.95" x14ac:dyDescent="0.35">
      <c r="A56" s="50" t="s">
        <v>5</v>
      </c>
      <c r="B56" s="51">
        <v>673</v>
      </c>
      <c r="C56" s="51">
        <v>1141</v>
      </c>
      <c r="D56" s="52">
        <v>643</v>
      </c>
      <c r="E56" s="52">
        <v>681</v>
      </c>
      <c r="F56" s="53">
        <v>759</v>
      </c>
      <c r="G56" s="53">
        <v>647</v>
      </c>
      <c r="H56" s="54">
        <v>759</v>
      </c>
      <c r="I56" s="54">
        <v>1324</v>
      </c>
      <c r="J56" s="55">
        <v>661</v>
      </c>
      <c r="K56" s="55">
        <v>671</v>
      </c>
      <c r="L56" s="56"/>
      <c r="M56" s="56"/>
      <c r="N56" s="69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69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</row>
    <row r="57" spans="1:57" ht="12.95" x14ac:dyDescent="0.35">
      <c r="A57" s="50" t="s">
        <v>6</v>
      </c>
      <c r="B57" s="58">
        <v>816</v>
      </c>
      <c r="C57" s="58">
        <v>873</v>
      </c>
      <c r="D57" s="58">
        <v>733</v>
      </c>
      <c r="E57" s="58">
        <v>697</v>
      </c>
      <c r="F57" s="58">
        <v>729</v>
      </c>
      <c r="G57" s="58">
        <v>596</v>
      </c>
      <c r="H57" s="58">
        <v>712</v>
      </c>
      <c r="I57" s="58">
        <v>796</v>
      </c>
      <c r="J57" s="58">
        <v>679</v>
      </c>
      <c r="K57" s="58">
        <v>676</v>
      </c>
      <c r="L57" s="58">
        <v>692</v>
      </c>
      <c r="M57" s="58">
        <v>750</v>
      </c>
      <c r="N57" s="69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6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</row>
    <row r="58" spans="1:57" x14ac:dyDescent="0.25">
      <c r="A58" s="50" t="s">
        <v>7</v>
      </c>
      <c r="B58" s="59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1"/>
      <c r="N58" s="69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6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</row>
    <row r="59" spans="1:57" x14ac:dyDescent="0.25">
      <c r="A59" s="62" t="s">
        <v>12</v>
      </c>
      <c r="B59" s="110">
        <v>1997</v>
      </c>
      <c r="C59" s="111"/>
      <c r="D59" s="110">
        <v>1998</v>
      </c>
      <c r="E59" s="111"/>
      <c r="F59" s="110">
        <v>1999</v>
      </c>
      <c r="G59" s="111"/>
      <c r="H59" s="110">
        <v>2000</v>
      </c>
      <c r="I59" s="111"/>
      <c r="J59" s="110">
        <v>2001</v>
      </c>
      <c r="K59" s="111"/>
      <c r="L59" s="110"/>
      <c r="M59" s="111"/>
    </row>
    <row r="60" spans="1:57" x14ac:dyDescent="0.25"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69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6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</row>
    <row r="61" spans="1:57" ht="13.5" thickBot="1" x14ac:dyDescent="0.3"/>
    <row r="62" spans="1:57" ht="16.5" thickBot="1" x14ac:dyDescent="0.3">
      <c r="A62" s="49" t="s">
        <v>15</v>
      </c>
      <c r="B62" s="80" t="s">
        <v>22</v>
      </c>
      <c r="C62" s="101" t="s">
        <v>16</v>
      </c>
      <c r="D62" s="102"/>
      <c r="E62" s="82" t="s">
        <v>17</v>
      </c>
      <c r="F62" s="82" t="s">
        <v>19</v>
      </c>
      <c r="G62" s="83" t="s">
        <v>20</v>
      </c>
      <c r="I62" s="80" t="s">
        <v>21</v>
      </c>
      <c r="J62" s="101" t="s">
        <v>16</v>
      </c>
      <c r="K62" s="102"/>
      <c r="L62" s="82" t="s">
        <v>17</v>
      </c>
      <c r="M62" s="82" t="s">
        <v>19</v>
      </c>
      <c r="N62" s="83" t="s">
        <v>20</v>
      </c>
      <c r="O62" s="49"/>
      <c r="P62" s="80" t="s">
        <v>24</v>
      </c>
      <c r="Q62" s="101" t="s">
        <v>16</v>
      </c>
      <c r="R62" s="102"/>
      <c r="S62" s="82" t="s">
        <v>17</v>
      </c>
      <c r="T62" s="82" t="s">
        <v>19</v>
      </c>
      <c r="U62" s="83" t="s">
        <v>20</v>
      </c>
      <c r="W62" s="80" t="s">
        <v>25</v>
      </c>
      <c r="X62" s="101" t="s">
        <v>16</v>
      </c>
      <c r="Y62" s="102"/>
      <c r="Z62" s="82" t="s">
        <v>17</v>
      </c>
      <c r="AA62" s="82" t="s">
        <v>19</v>
      </c>
      <c r="AB62" s="83" t="s">
        <v>20</v>
      </c>
      <c r="AD62" s="49"/>
      <c r="AS62" s="49"/>
    </row>
    <row r="63" spans="1:57" x14ac:dyDescent="0.25">
      <c r="B63" s="103" t="s">
        <v>51</v>
      </c>
      <c r="C63" s="84">
        <f>B21</f>
        <v>806</v>
      </c>
      <c r="D63" s="85">
        <f>C21</f>
        <v>742</v>
      </c>
      <c r="E63" s="106">
        <f>AVERAGE(C63:D68)</f>
        <v>655.58333333333337</v>
      </c>
      <c r="F63" s="95">
        <f>STDEV(C63:D68)</f>
        <v>115.37012243867638</v>
      </c>
      <c r="G63" s="98">
        <f>F63/E63*100</f>
        <v>17.598086554774582</v>
      </c>
      <c r="I63" s="103" t="s">
        <v>9</v>
      </c>
      <c r="J63" s="84">
        <f>B33</f>
        <v>948</v>
      </c>
      <c r="K63" s="85">
        <f>C33</f>
        <v>771</v>
      </c>
      <c r="L63" s="106">
        <f>AVERAGE(J63:K68)</f>
        <v>692.41666666666663</v>
      </c>
      <c r="M63" s="95">
        <f>STDEV(J63:K68)</f>
        <v>104.63222025337866</v>
      </c>
      <c r="N63" s="98">
        <f>M63/L63*100</f>
        <v>15.111164316290097</v>
      </c>
      <c r="P63" s="103" t="s">
        <v>9</v>
      </c>
      <c r="Q63" s="84">
        <f>B45</f>
        <v>1411</v>
      </c>
      <c r="R63" s="85">
        <f>C45</f>
        <v>769</v>
      </c>
      <c r="S63" s="106">
        <f>AVERAGE(Q63:R68)</f>
        <v>796.33333333333337</v>
      </c>
      <c r="T63" s="95">
        <f>STDEV(Q63:R68)</f>
        <v>225.1627021161419</v>
      </c>
      <c r="U63" s="98">
        <f>T63/S63*100</f>
        <v>28.274931199180646</v>
      </c>
      <c r="W63" s="103" t="s">
        <v>9</v>
      </c>
      <c r="X63" s="84">
        <f>B57</f>
        <v>816</v>
      </c>
      <c r="Y63" s="85">
        <f>C57</f>
        <v>873</v>
      </c>
      <c r="Z63" s="106">
        <f>AVERAGE(X63:Y68)</f>
        <v>729.08333333333337</v>
      </c>
      <c r="AA63" s="95">
        <f>STDEV(X63:Y68)</f>
        <v>73.193961913576331</v>
      </c>
      <c r="AB63" s="98">
        <f>AA63/Z63*100</f>
        <v>10.039176396878682</v>
      </c>
    </row>
    <row r="64" spans="1:57" x14ac:dyDescent="0.25">
      <c r="B64" s="104"/>
      <c r="C64" s="86">
        <f>D21</f>
        <v>746</v>
      </c>
      <c r="D64" s="70">
        <f>E21</f>
        <v>844</v>
      </c>
      <c r="E64" s="107"/>
      <c r="F64" s="96"/>
      <c r="G64" s="99"/>
      <c r="I64" s="104"/>
      <c r="J64" s="86">
        <f>D33</f>
        <v>719</v>
      </c>
      <c r="K64" s="70">
        <f>E33</f>
        <v>680</v>
      </c>
      <c r="L64" s="107"/>
      <c r="M64" s="96"/>
      <c r="N64" s="99"/>
      <c r="P64" s="104"/>
      <c r="Q64" s="86">
        <f>D45</f>
        <v>808</v>
      </c>
      <c r="R64" s="70">
        <f>E45</f>
        <v>688</v>
      </c>
      <c r="S64" s="107"/>
      <c r="T64" s="96"/>
      <c r="U64" s="99"/>
      <c r="W64" s="104"/>
      <c r="X64" s="86">
        <f>D57</f>
        <v>733</v>
      </c>
      <c r="Y64" s="70">
        <f>E57</f>
        <v>697</v>
      </c>
      <c r="Z64" s="107"/>
      <c r="AA64" s="96"/>
      <c r="AB64" s="99"/>
    </row>
    <row r="65" spans="2:28" x14ac:dyDescent="0.25">
      <c r="B65" s="104"/>
      <c r="C65" s="86">
        <f>F21</f>
        <v>659</v>
      </c>
      <c r="D65" s="70">
        <f>G21</f>
        <v>453</v>
      </c>
      <c r="E65" s="107"/>
      <c r="F65" s="96"/>
      <c r="G65" s="99"/>
      <c r="I65" s="104"/>
      <c r="J65" s="86">
        <f>F33</f>
        <v>699</v>
      </c>
      <c r="K65" s="70">
        <f>G33</f>
        <v>519</v>
      </c>
      <c r="L65" s="107"/>
      <c r="M65" s="96"/>
      <c r="N65" s="99"/>
      <c r="P65" s="104"/>
      <c r="Q65" s="86">
        <f>F45</f>
        <v>793</v>
      </c>
      <c r="R65" s="70">
        <f>G45</f>
        <v>541</v>
      </c>
      <c r="S65" s="107"/>
      <c r="T65" s="96"/>
      <c r="U65" s="99"/>
      <c r="W65" s="104"/>
      <c r="X65" s="86">
        <f>F57</f>
        <v>729</v>
      </c>
      <c r="Y65" s="70">
        <f>G57</f>
        <v>596</v>
      </c>
      <c r="Z65" s="107"/>
      <c r="AA65" s="96"/>
      <c r="AB65" s="99"/>
    </row>
    <row r="66" spans="2:28" x14ac:dyDescent="0.25">
      <c r="B66" s="104"/>
      <c r="C66" s="86">
        <f>H21</f>
        <v>606</v>
      </c>
      <c r="D66" s="70">
        <f>I21</f>
        <v>707</v>
      </c>
      <c r="E66" s="107"/>
      <c r="F66" s="96"/>
      <c r="G66" s="99"/>
      <c r="I66" s="104"/>
      <c r="J66" s="86">
        <f>H33</f>
        <v>676</v>
      </c>
      <c r="K66" s="70">
        <f>I33</f>
        <v>757</v>
      </c>
      <c r="L66" s="107"/>
      <c r="M66" s="96"/>
      <c r="N66" s="99"/>
      <c r="P66" s="104"/>
      <c r="Q66" s="86">
        <f>H45</f>
        <v>694</v>
      </c>
      <c r="R66" s="70">
        <f>I45</f>
        <v>904</v>
      </c>
      <c r="S66" s="107"/>
      <c r="T66" s="96"/>
      <c r="U66" s="99"/>
      <c r="W66" s="104"/>
      <c r="X66" s="86">
        <f>H57</f>
        <v>712</v>
      </c>
      <c r="Y66" s="70">
        <f>I57</f>
        <v>796</v>
      </c>
      <c r="Z66" s="107"/>
      <c r="AA66" s="96"/>
      <c r="AB66" s="99"/>
    </row>
    <row r="67" spans="2:28" x14ac:dyDescent="0.25">
      <c r="B67" s="104"/>
      <c r="C67" s="86">
        <f>J21</f>
        <v>593</v>
      </c>
      <c r="D67" s="70">
        <f>K21</f>
        <v>559</v>
      </c>
      <c r="E67" s="107"/>
      <c r="F67" s="96"/>
      <c r="G67" s="99"/>
      <c r="I67" s="104"/>
      <c r="J67" s="86">
        <f>J33</f>
        <v>632</v>
      </c>
      <c r="K67" s="70">
        <f>K33</f>
        <v>632</v>
      </c>
      <c r="L67" s="107"/>
      <c r="M67" s="96"/>
      <c r="N67" s="99"/>
      <c r="P67" s="104"/>
      <c r="Q67" s="86">
        <f>J45</f>
        <v>673</v>
      </c>
      <c r="R67" s="70">
        <f>K45</f>
        <v>654</v>
      </c>
      <c r="S67" s="107"/>
      <c r="T67" s="96"/>
      <c r="U67" s="99"/>
      <c r="W67" s="104"/>
      <c r="X67" s="86">
        <f>J57</f>
        <v>679</v>
      </c>
      <c r="Y67" s="70">
        <f>K57</f>
        <v>676</v>
      </c>
      <c r="Z67" s="107"/>
      <c r="AA67" s="96"/>
      <c r="AB67" s="99"/>
    </row>
    <row r="68" spans="2:28" ht="13.5" thickBot="1" x14ac:dyDescent="0.3">
      <c r="B68" s="105"/>
      <c r="C68" s="87">
        <f>L21</f>
        <v>593</v>
      </c>
      <c r="D68" s="79">
        <f>M21</f>
        <v>559</v>
      </c>
      <c r="E68" s="108"/>
      <c r="F68" s="97"/>
      <c r="G68" s="100"/>
      <c r="I68" s="105"/>
      <c r="J68" s="87">
        <f>L33</f>
        <v>626</v>
      </c>
      <c r="K68" s="79">
        <f>M33</f>
        <v>650</v>
      </c>
      <c r="L68" s="108"/>
      <c r="M68" s="97"/>
      <c r="N68" s="100"/>
      <c r="P68" s="105"/>
      <c r="Q68" s="87">
        <f>L45</f>
        <v>959</v>
      </c>
      <c r="R68" s="79">
        <f>M45</f>
        <v>662</v>
      </c>
      <c r="S68" s="108"/>
      <c r="T68" s="97"/>
      <c r="U68" s="100"/>
      <c r="W68" s="105"/>
      <c r="X68" s="87">
        <f>L57</f>
        <v>692</v>
      </c>
      <c r="Y68" s="79">
        <f>M57</f>
        <v>750</v>
      </c>
      <c r="Z68" s="108"/>
      <c r="AA68" s="97"/>
      <c r="AB68" s="100"/>
    </row>
    <row r="69" spans="2:28" ht="13.5" thickBot="1" x14ac:dyDescent="0.3"/>
    <row r="70" spans="2:28" ht="14.45" customHeight="1" thickBot="1" x14ac:dyDescent="0.3">
      <c r="B70" s="112" t="s">
        <v>55</v>
      </c>
      <c r="C70" s="113"/>
      <c r="D70" s="113"/>
      <c r="E70" s="113"/>
      <c r="F70" s="113"/>
      <c r="G70" s="114"/>
      <c r="I70" s="112" t="s">
        <v>50</v>
      </c>
      <c r="J70" s="113"/>
      <c r="K70" s="113"/>
      <c r="L70" s="113"/>
      <c r="M70" s="113"/>
      <c r="N70" s="114"/>
    </row>
    <row r="71" spans="2:28" ht="14.45" customHeight="1" thickBot="1" x14ac:dyDescent="0.3">
      <c r="B71" s="80" t="s">
        <v>48</v>
      </c>
      <c r="C71" s="81"/>
      <c r="D71" s="113" t="s">
        <v>49</v>
      </c>
      <c r="E71" s="113"/>
      <c r="F71" s="113"/>
      <c r="G71" s="114"/>
      <c r="I71" s="80" t="s">
        <v>48</v>
      </c>
      <c r="J71" s="81"/>
      <c r="K71" s="113" t="s">
        <v>49</v>
      </c>
      <c r="L71" s="113"/>
      <c r="M71" s="113"/>
      <c r="N71" s="114"/>
    </row>
    <row r="72" spans="2:28" ht="13.5" thickBot="1" x14ac:dyDescent="0.3">
      <c r="B72" s="115">
        <f>B11</f>
        <v>1997</v>
      </c>
      <c r="C72" s="91" t="s">
        <v>47</v>
      </c>
      <c r="D72" s="88">
        <v>0</v>
      </c>
      <c r="E72" s="89">
        <v>30</v>
      </c>
      <c r="F72" s="89">
        <v>60</v>
      </c>
      <c r="G72" s="90">
        <v>120</v>
      </c>
      <c r="I72" s="115">
        <f>B72</f>
        <v>1997</v>
      </c>
      <c r="J72" s="91" t="s">
        <v>47</v>
      </c>
      <c r="K72" s="88">
        <v>0</v>
      </c>
      <c r="L72" s="89">
        <v>30</v>
      </c>
      <c r="M72" s="89">
        <v>60</v>
      </c>
      <c r="N72" s="90">
        <v>120</v>
      </c>
    </row>
    <row r="73" spans="2:28" ht="14.45" customHeight="1" x14ac:dyDescent="0.25">
      <c r="B73" s="115"/>
      <c r="C73" s="71">
        <f>B3</f>
        <v>1E-4</v>
      </c>
      <c r="D73" s="74">
        <f>AVERAGE(B15:C15)</f>
        <v>2161</v>
      </c>
      <c r="E73" s="74">
        <f>AVERAGE(B27:C27)</f>
        <v>5510</v>
      </c>
      <c r="F73" s="74">
        <f>AVERAGE(B39:C39)</f>
        <v>6077</v>
      </c>
      <c r="G73" s="75">
        <f>AVERAGE(B51:C51)</f>
        <v>7755</v>
      </c>
      <c r="I73" s="115"/>
      <c r="J73" s="71">
        <f>C73</f>
        <v>1E-4</v>
      </c>
      <c r="K73" s="74">
        <f>D73/$E$63</f>
        <v>3.2963010041947371</v>
      </c>
      <c r="L73" s="74">
        <f>E73/$L$63</f>
        <v>7.9576362979901321</v>
      </c>
      <c r="M73" s="74">
        <f>F73/$S$63</f>
        <v>7.6312264545835076</v>
      </c>
      <c r="N73" s="75">
        <f>G73/$Z$63</f>
        <v>10.636644187907189</v>
      </c>
    </row>
    <row r="74" spans="2:28" ht="14.45" customHeight="1" x14ac:dyDescent="0.25">
      <c r="B74" s="115"/>
      <c r="C74" s="71">
        <f>C73/2</f>
        <v>5.0000000000000002E-5</v>
      </c>
      <c r="D74" s="74">
        <f>AVERAGE(B16:C16)</f>
        <v>1178</v>
      </c>
      <c r="E74" s="74">
        <f>AVERAGE(B28:C28)</f>
        <v>1777.5</v>
      </c>
      <c r="F74" s="74">
        <f>AVERAGE(B40:C40)</f>
        <v>1872.5</v>
      </c>
      <c r="G74" s="75">
        <f>AVERAGE(B52:C52)</f>
        <v>2332.5</v>
      </c>
      <c r="I74" s="115"/>
      <c r="J74" s="71">
        <f>J73/2</f>
        <v>5.0000000000000002E-5</v>
      </c>
      <c r="K74" s="74">
        <f t="shared" ref="K74:K78" si="6">D74/$E$63</f>
        <v>1.796873013855345</v>
      </c>
      <c r="L74" s="74">
        <f t="shared" ref="L74:L78" si="7">E74/$L$63</f>
        <v>2.5670959200866532</v>
      </c>
      <c r="M74" s="74">
        <f t="shared" ref="M74:M78" si="8">F74/$S$63</f>
        <v>2.3514022603599831</v>
      </c>
      <c r="N74" s="75">
        <f t="shared" ref="N74:N78" si="9">G74/$Z$63</f>
        <v>3.1992227683163788</v>
      </c>
    </row>
    <row r="75" spans="2:28" ht="14.45" customHeight="1" x14ac:dyDescent="0.25">
      <c r="B75" s="115"/>
      <c r="C75" s="71">
        <f t="shared" ref="C75:C78" si="10">C74/2</f>
        <v>2.5000000000000001E-5</v>
      </c>
      <c r="D75" s="74">
        <f>AVERAGE(B17:C17)</f>
        <v>1138.5</v>
      </c>
      <c r="E75" s="74">
        <f>AVERAGE(B29:C29)</f>
        <v>1277</v>
      </c>
      <c r="F75" s="74">
        <f>AVERAGE(B41:C41)</f>
        <v>1315</v>
      </c>
      <c r="G75" s="75">
        <f>AVERAGE(B53:C53)</f>
        <v>1446.5</v>
      </c>
      <c r="I75" s="115"/>
      <c r="J75" s="92">
        <f t="shared" ref="J75:J78" si="11">J74/2</f>
        <v>2.5000000000000001E-5</v>
      </c>
      <c r="K75" s="93">
        <f t="shared" si="6"/>
        <v>1.7366213296046777</v>
      </c>
      <c r="L75" s="93">
        <f t="shared" si="7"/>
        <v>1.8442652545432665</v>
      </c>
      <c r="M75" s="93">
        <f t="shared" si="8"/>
        <v>1.6513185433235662</v>
      </c>
      <c r="N75" s="94">
        <f t="shared" si="9"/>
        <v>1.9839981712195678</v>
      </c>
      <c r="P75" s="129" t="s">
        <v>54</v>
      </c>
    </row>
    <row r="76" spans="2:28" ht="14.45" customHeight="1" x14ac:dyDescent="0.25">
      <c r="B76" s="115"/>
      <c r="C76" s="71">
        <f t="shared" si="10"/>
        <v>1.2500000000000001E-5</v>
      </c>
      <c r="D76" s="74">
        <f>AVERAGE(B18:C18)</f>
        <v>760</v>
      </c>
      <c r="E76" s="74">
        <f>AVERAGE(B30:C30)</f>
        <v>776</v>
      </c>
      <c r="F76" s="74">
        <f>AVERAGE(B42:C42)</f>
        <v>776.5</v>
      </c>
      <c r="G76" s="75">
        <f>AVERAGE(B54:C54)</f>
        <v>937</v>
      </c>
      <c r="I76" s="115"/>
      <c r="J76" s="71">
        <f t="shared" si="11"/>
        <v>1.2500000000000001E-5</v>
      </c>
      <c r="K76" s="74">
        <f t="shared" si="6"/>
        <v>1.1592729121647387</v>
      </c>
      <c r="L76" s="74">
        <f t="shared" si="7"/>
        <v>1.1207124804428934</v>
      </c>
      <c r="M76" s="74">
        <f t="shared" si="8"/>
        <v>0.97509418166596895</v>
      </c>
      <c r="N76" s="75">
        <f t="shared" si="9"/>
        <v>1.2851754486226996</v>
      </c>
    </row>
    <row r="77" spans="2:28" ht="14.45" customHeight="1" x14ac:dyDescent="0.25">
      <c r="B77" s="115"/>
      <c r="C77" s="71">
        <f t="shared" si="10"/>
        <v>6.2500000000000003E-6</v>
      </c>
      <c r="D77" s="74">
        <f>AVERAGE(B19:C19)</f>
        <v>753</v>
      </c>
      <c r="E77" s="74">
        <f>AVERAGE(B31:C31)</f>
        <v>818</v>
      </c>
      <c r="F77" s="74">
        <f>AVERAGE(B43:C43)</f>
        <v>823.5</v>
      </c>
      <c r="G77" s="75">
        <f>AVERAGE(B55:C55)</f>
        <v>822</v>
      </c>
      <c r="I77" s="115"/>
      <c r="J77" s="71">
        <f t="shared" si="11"/>
        <v>6.2500000000000003E-6</v>
      </c>
      <c r="K77" s="74">
        <f t="shared" si="6"/>
        <v>1.1485953985000634</v>
      </c>
      <c r="L77" s="74">
        <f t="shared" si="7"/>
        <v>1.181369599229751</v>
      </c>
      <c r="M77" s="74">
        <f t="shared" si="8"/>
        <v>1.0341146923398912</v>
      </c>
      <c r="N77" s="75">
        <f t="shared" si="9"/>
        <v>1.127443136358441</v>
      </c>
    </row>
    <row r="78" spans="2:28" ht="14.45" customHeight="1" thickBot="1" x14ac:dyDescent="0.3">
      <c r="B78" s="116"/>
      <c r="C78" s="72">
        <f t="shared" si="10"/>
        <v>3.1250000000000001E-6</v>
      </c>
      <c r="D78" s="76">
        <f>AVERAGE(B20:C20)</f>
        <v>723</v>
      </c>
      <c r="E78" s="76">
        <f>AVERAGE(B32:C32)</f>
        <v>759</v>
      </c>
      <c r="F78" s="76">
        <f>AVERAGE(B44:C44)</f>
        <v>770.5</v>
      </c>
      <c r="G78" s="77">
        <f>AVERAGE(B56:C56)</f>
        <v>907</v>
      </c>
      <c r="I78" s="116"/>
      <c r="J78" s="72">
        <f t="shared" si="11"/>
        <v>3.1250000000000001E-6</v>
      </c>
      <c r="K78" s="76">
        <f t="shared" si="6"/>
        <v>1.1028346256514554</v>
      </c>
      <c r="L78" s="76">
        <f t="shared" si="7"/>
        <v>1.0961607895053558</v>
      </c>
      <c r="M78" s="76">
        <f t="shared" si="8"/>
        <v>0.96755964838844699</v>
      </c>
      <c r="N78" s="77">
        <f t="shared" si="9"/>
        <v>1.2440278889015888</v>
      </c>
    </row>
    <row r="79" spans="2:28" ht="13.5" thickBot="1" x14ac:dyDescent="0.3"/>
    <row r="80" spans="2:28" ht="16.5" thickBot="1" x14ac:dyDescent="0.3">
      <c r="B80" s="112" t="s">
        <v>55</v>
      </c>
      <c r="C80" s="113"/>
      <c r="D80" s="113"/>
      <c r="E80" s="113"/>
      <c r="F80" s="113"/>
      <c r="G80" s="114"/>
      <c r="I80" s="112" t="s">
        <v>50</v>
      </c>
      <c r="J80" s="113"/>
      <c r="K80" s="113"/>
      <c r="L80" s="113"/>
      <c r="M80" s="113"/>
      <c r="N80" s="114"/>
    </row>
    <row r="81" spans="2:14" ht="16.5" thickBot="1" x14ac:dyDescent="0.3">
      <c r="B81" s="80" t="s">
        <v>48</v>
      </c>
      <c r="C81" s="81"/>
      <c r="D81" s="113" t="s">
        <v>49</v>
      </c>
      <c r="E81" s="113"/>
      <c r="F81" s="113"/>
      <c r="G81" s="114"/>
      <c r="I81" s="80" t="s">
        <v>48</v>
      </c>
      <c r="J81" s="81"/>
      <c r="K81" s="113" t="s">
        <v>49</v>
      </c>
      <c r="L81" s="113"/>
      <c r="M81" s="113"/>
      <c r="N81" s="114"/>
    </row>
    <row r="82" spans="2:14" ht="13.5" thickBot="1" x14ac:dyDescent="0.3">
      <c r="B82" s="115">
        <f>D11</f>
        <v>1998</v>
      </c>
      <c r="C82" s="91" t="s">
        <v>47</v>
      </c>
      <c r="D82" s="88">
        <v>0</v>
      </c>
      <c r="E82" s="89">
        <v>30</v>
      </c>
      <c r="F82" s="89">
        <v>60</v>
      </c>
      <c r="G82" s="90">
        <v>120</v>
      </c>
      <c r="I82" s="115">
        <f>B82</f>
        <v>1998</v>
      </c>
      <c r="J82" s="91" t="s">
        <v>47</v>
      </c>
      <c r="K82" s="88">
        <v>0</v>
      </c>
      <c r="L82" s="89">
        <v>30</v>
      </c>
      <c r="M82" s="89">
        <v>60</v>
      </c>
      <c r="N82" s="90">
        <v>120</v>
      </c>
    </row>
    <row r="83" spans="2:14" x14ac:dyDescent="0.25">
      <c r="B83" s="115"/>
      <c r="C83" s="71">
        <f>D3</f>
        <v>1E-4</v>
      </c>
      <c r="D83" s="74">
        <f>AVERAGE(D15:E15)</f>
        <v>1386</v>
      </c>
      <c r="E83" s="74">
        <f>AVERAGE(D27:E27)</f>
        <v>2193</v>
      </c>
      <c r="F83" s="74">
        <f>AVERAGE(D39:E39)</f>
        <v>2279</v>
      </c>
      <c r="G83" s="75">
        <f>AVERAGE(D51:E51)</f>
        <v>2274.5</v>
      </c>
      <c r="I83" s="115"/>
      <c r="J83" s="71">
        <f>C83</f>
        <v>1E-4</v>
      </c>
      <c r="K83" s="74">
        <f>D83/$E$63</f>
        <v>2.1141477056056948</v>
      </c>
      <c r="L83" s="74">
        <f>E83/$L$63</f>
        <v>3.1671681309423518</v>
      </c>
      <c r="M83" s="74">
        <f>F83/$S$63</f>
        <v>2.8618668899120969</v>
      </c>
      <c r="N83" s="75">
        <f>G83/$Z$63</f>
        <v>3.1196708195222311</v>
      </c>
    </row>
    <row r="84" spans="2:14" x14ac:dyDescent="0.25">
      <c r="B84" s="115"/>
      <c r="C84" s="71">
        <f>C83/2</f>
        <v>5.0000000000000002E-5</v>
      </c>
      <c r="D84" s="74">
        <f>AVERAGE(D16:E16)</f>
        <v>934</v>
      </c>
      <c r="E84" s="74">
        <f>AVERAGE(D28:E28)</f>
        <v>1066.5</v>
      </c>
      <c r="F84" s="74">
        <f>AVERAGE(D40:E40)</f>
        <v>1235.5</v>
      </c>
      <c r="G84" s="75">
        <f>AVERAGE(D52:E52)</f>
        <v>1366</v>
      </c>
      <c r="I84" s="115"/>
      <c r="J84" s="92">
        <f>J83/2</f>
        <v>5.0000000000000002E-5</v>
      </c>
      <c r="K84" s="93">
        <f t="shared" ref="K84:K88" si="12">D84/$E$63</f>
        <v>1.4246853946866658</v>
      </c>
      <c r="L84" s="93">
        <f t="shared" ref="L84:L88" si="13">E84/$L$63</f>
        <v>1.5402575520519919</v>
      </c>
      <c r="M84" s="93">
        <f t="shared" ref="M84:M88" si="14">F84/$S$63</f>
        <v>1.5514859773964</v>
      </c>
      <c r="N84" s="94">
        <f t="shared" ref="N84:N88" si="15">G84/$Z$63</f>
        <v>1.8735855526345868</v>
      </c>
    </row>
    <row r="85" spans="2:14" x14ac:dyDescent="0.25">
      <c r="B85" s="115"/>
      <c r="C85" s="71">
        <f t="shared" ref="C85:C88" si="16">C84/2</f>
        <v>2.5000000000000001E-5</v>
      </c>
      <c r="D85" s="74">
        <f>AVERAGE(D17:E17)</f>
        <v>683.5</v>
      </c>
      <c r="E85" s="74">
        <f>AVERAGE(D29:E29)</f>
        <v>733.5</v>
      </c>
      <c r="F85" s="74">
        <f>AVERAGE(D41:E41)</f>
        <v>728</v>
      </c>
      <c r="G85" s="75">
        <f>AVERAGE(D53:E53)</f>
        <v>757</v>
      </c>
      <c r="I85" s="115"/>
      <c r="J85" s="71">
        <f t="shared" ref="J85:J88" si="17">J84/2</f>
        <v>2.5000000000000001E-5</v>
      </c>
      <c r="K85" s="74">
        <f t="shared" si="12"/>
        <v>1.0425829414007881</v>
      </c>
      <c r="L85" s="74">
        <f t="shared" si="13"/>
        <v>1.0593332530990494</v>
      </c>
      <c r="M85" s="74">
        <f t="shared" si="14"/>
        <v>0.91419003767266638</v>
      </c>
      <c r="N85" s="75">
        <f t="shared" si="15"/>
        <v>1.0382900902960337</v>
      </c>
    </row>
    <row r="86" spans="2:14" x14ac:dyDescent="0.25">
      <c r="B86" s="115"/>
      <c r="C86" s="71">
        <f t="shared" si="16"/>
        <v>1.2500000000000001E-5</v>
      </c>
      <c r="D86" s="74">
        <f>AVERAGE(D18:E18)</f>
        <v>683</v>
      </c>
      <c r="E86" s="74">
        <f>AVERAGE(D30:E30)</f>
        <v>694.5</v>
      </c>
      <c r="F86" s="74">
        <f>AVERAGE(D42:E42)</f>
        <v>703</v>
      </c>
      <c r="G86" s="75">
        <f>AVERAGE(D54:E54)</f>
        <v>694</v>
      </c>
      <c r="I86" s="115"/>
      <c r="J86" s="71">
        <f t="shared" si="17"/>
        <v>1.2500000000000001E-5</v>
      </c>
      <c r="K86" s="74">
        <f t="shared" si="12"/>
        <v>1.0418202618533112</v>
      </c>
      <c r="L86" s="74">
        <f t="shared" si="13"/>
        <v>1.0030087856541101</v>
      </c>
      <c r="M86" s="74">
        <f t="shared" si="14"/>
        <v>0.88279614901632475</v>
      </c>
      <c r="N86" s="75">
        <f t="shared" si="15"/>
        <v>0.95188021488170071</v>
      </c>
    </row>
    <row r="87" spans="2:14" x14ac:dyDescent="0.25">
      <c r="B87" s="115"/>
      <c r="C87" s="71">
        <f t="shared" si="16"/>
        <v>6.2500000000000003E-6</v>
      </c>
      <c r="D87" s="74">
        <f>AVERAGE(D19:E19)</f>
        <v>702</v>
      </c>
      <c r="E87" s="74">
        <f>AVERAGE(D31:E31)</f>
        <v>720.5</v>
      </c>
      <c r="F87" s="74">
        <f>AVERAGE(D43:E43)</f>
        <v>744</v>
      </c>
      <c r="G87" s="75">
        <f>AVERAGE(D55:E55)</f>
        <v>749</v>
      </c>
      <c r="I87" s="115"/>
      <c r="J87" s="71">
        <f t="shared" si="17"/>
        <v>6.2500000000000003E-6</v>
      </c>
      <c r="K87" s="74">
        <f t="shared" si="12"/>
        <v>1.0708020846574298</v>
      </c>
      <c r="L87" s="74">
        <f t="shared" si="13"/>
        <v>1.0405584306174029</v>
      </c>
      <c r="M87" s="74">
        <f t="shared" si="14"/>
        <v>0.9342821264127249</v>
      </c>
      <c r="N87" s="75">
        <f t="shared" si="15"/>
        <v>1.0273174077037375</v>
      </c>
    </row>
    <row r="88" spans="2:14" ht="13.5" thickBot="1" x14ac:dyDescent="0.3">
      <c r="B88" s="116"/>
      <c r="C88" s="72">
        <f t="shared" si="16"/>
        <v>3.1250000000000001E-6</v>
      </c>
      <c r="D88" s="76">
        <f>AVERAGE(D20:E20)</f>
        <v>641.5</v>
      </c>
      <c r="E88" s="76">
        <f>AVERAGE(D32:E32)</f>
        <v>647</v>
      </c>
      <c r="F88" s="76">
        <f>AVERAGE(D44:E44)</f>
        <v>656</v>
      </c>
      <c r="G88" s="77">
        <f>AVERAGE(D56:E56)</f>
        <v>662</v>
      </c>
      <c r="I88" s="116"/>
      <c r="J88" s="72">
        <f t="shared" si="17"/>
        <v>3.1250000000000001E-6</v>
      </c>
      <c r="K88" s="76">
        <f t="shared" si="12"/>
        <v>0.97851785941273672</v>
      </c>
      <c r="L88" s="76">
        <f t="shared" si="13"/>
        <v>0.93440847274040206</v>
      </c>
      <c r="M88" s="76">
        <f t="shared" si="14"/>
        <v>0.82377563834240264</v>
      </c>
      <c r="N88" s="77">
        <f t="shared" si="15"/>
        <v>0.90798948451251571</v>
      </c>
    </row>
    <row r="89" spans="2:14" ht="13.5" thickBot="1" x14ac:dyDescent="0.3"/>
    <row r="90" spans="2:14" ht="16.5" thickBot="1" x14ac:dyDescent="0.3">
      <c r="B90" s="112" t="s">
        <v>55</v>
      </c>
      <c r="C90" s="113"/>
      <c r="D90" s="113"/>
      <c r="E90" s="113"/>
      <c r="F90" s="113"/>
      <c r="G90" s="114"/>
      <c r="I90" s="112" t="s">
        <v>50</v>
      </c>
      <c r="J90" s="113"/>
      <c r="K90" s="113"/>
      <c r="L90" s="113"/>
      <c r="M90" s="113"/>
      <c r="N90" s="114"/>
    </row>
    <row r="91" spans="2:14" ht="16.5" thickBot="1" x14ac:dyDescent="0.3">
      <c r="B91" s="80" t="s">
        <v>48</v>
      </c>
      <c r="C91" s="81"/>
      <c r="D91" s="113" t="s">
        <v>49</v>
      </c>
      <c r="E91" s="113"/>
      <c r="F91" s="113"/>
      <c r="G91" s="114"/>
      <c r="I91" s="80" t="s">
        <v>48</v>
      </c>
      <c r="J91" s="81"/>
      <c r="K91" s="113" t="s">
        <v>49</v>
      </c>
      <c r="L91" s="113"/>
      <c r="M91" s="113"/>
      <c r="N91" s="114"/>
    </row>
    <row r="92" spans="2:14" ht="13.5" thickBot="1" x14ac:dyDescent="0.3">
      <c r="B92" s="115">
        <f>F11</f>
        <v>1999</v>
      </c>
      <c r="C92" s="91" t="s">
        <v>47</v>
      </c>
      <c r="D92" s="88">
        <v>0</v>
      </c>
      <c r="E92" s="89">
        <v>30</v>
      </c>
      <c r="F92" s="89">
        <v>60</v>
      </c>
      <c r="G92" s="90">
        <v>120</v>
      </c>
      <c r="I92" s="115">
        <f>B92</f>
        <v>1999</v>
      </c>
      <c r="J92" s="91" t="s">
        <v>47</v>
      </c>
      <c r="K92" s="88">
        <v>0</v>
      </c>
      <c r="L92" s="89">
        <v>30</v>
      </c>
      <c r="M92" s="89">
        <v>60</v>
      </c>
      <c r="N92" s="90">
        <v>120</v>
      </c>
    </row>
    <row r="93" spans="2:14" x14ac:dyDescent="0.25">
      <c r="B93" s="115"/>
      <c r="C93" s="71">
        <f>F3</f>
        <v>1E-4</v>
      </c>
      <c r="D93" s="74">
        <f>AVERAGE(F15:G15)</f>
        <v>7086</v>
      </c>
      <c r="E93" s="74">
        <f>AVERAGE(F27:G27)</f>
        <v>27394.5</v>
      </c>
      <c r="F93" s="74">
        <f>AVERAGE(F39:G39)</f>
        <v>30478.5</v>
      </c>
      <c r="G93" s="75">
        <f>AVERAGE(F51:G51)</f>
        <v>42654.5</v>
      </c>
      <c r="I93" s="115"/>
      <c r="J93" s="71">
        <f>C93</f>
        <v>1E-4</v>
      </c>
      <c r="K93" s="74">
        <f>D93/$E$63</f>
        <v>10.808694546841235</v>
      </c>
      <c r="L93" s="74">
        <f>E93/$L$63</f>
        <v>39.563605728727886</v>
      </c>
      <c r="M93" s="74">
        <f>F93/$S$63</f>
        <v>38.273545416492254</v>
      </c>
      <c r="N93" s="75">
        <f>G93/$Z$63</f>
        <v>58.504286204137614</v>
      </c>
    </row>
    <row r="94" spans="2:14" x14ac:dyDescent="0.25">
      <c r="B94" s="115"/>
      <c r="C94" s="71">
        <f>C93/2</f>
        <v>5.0000000000000002E-5</v>
      </c>
      <c r="D94" s="74">
        <f>AVERAGE(F16:G16)</f>
        <v>3757.5</v>
      </c>
      <c r="E94" s="74">
        <f>AVERAGE(F28:G28)</f>
        <v>11771.5</v>
      </c>
      <c r="F94" s="74">
        <f>AVERAGE(F40:G40)</f>
        <v>13112</v>
      </c>
      <c r="G94" s="75">
        <f>AVERAGE(F52:G52)</f>
        <v>19351</v>
      </c>
      <c r="I94" s="115"/>
      <c r="J94" s="71">
        <f>J93/2</f>
        <v>5.0000000000000002E-5</v>
      </c>
      <c r="K94" s="74">
        <f t="shared" ref="K94:K98" si="18">D94/$E$63</f>
        <v>5.7315367992881656</v>
      </c>
      <c r="L94" s="74">
        <f t="shared" ref="L94:L98" si="19">E94/$L$63</f>
        <v>17.000601757130823</v>
      </c>
      <c r="M94" s="74">
        <f t="shared" ref="M94:M98" si="20">F94/$S$63</f>
        <v>16.465466722478023</v>
      </c>
      <c r="N94" s="75">
        <f t="shared" ref="N94:N98" si="21">G94/$Z$63</f>
        <v>26.54154760544062</v>
      </c>
    </row>
    <row r="95" spans="2:14" x14ac:dyDescent="0.25">
      <c r="B95" s="115"/>
      <c r="C95" s="71">
        <f t="shared" ref="C95:C98" si="22">C94/2</f>
        <v>2.5000000000000001E-5</v>
      </c>
      <c r="D95" s="74">
        <f>AVERAGE(F17:G17)</f>
        <v>1696.5</v>
      </c>
      <c r="E95" s="74">
        <f>AVERAGE(F29:G29)</f>
        <v>5062.5</v>
      </c>
      <c r="F95" s="74">
        <f>AVERAGE(F41:G41)</f>
        <v>5726.5</v>
      </c>
      <c r="G95" s="75">
        <f>AVERAGE(F53:G53)</f>
        <v>8478.5</v>
      </c>
      <c r="I95" s="115"/>
      <c r="J95" s="71">
        <f t="shared" ref="J95:J98" si="23">J94/2</f>
        <v>2.5000000000000001E-5</v>
      </c>
      <c r="K95" s="74">
        <f t="shared" si="18"/>
        <v>2.5877717045887882</v>
      </c>
      <c r="L95" s="74">
        <f t="shared" si="19"/>
        <v>7.3113491394873034</v>
      </c>
      <c r="M95" s="74">
        <f t="shared" si="20"/>
        <v>7.1910841356215984</v>
      </c>
      <c r="N95" s="75">
        <f t="shared" si="21"/>
        <v>11.628986169847982</v>
      </c>
    </row>
    <row r="96" spans="2:14" x14ac:dyDescent="0.25">
      <c r="B96" s="115"/>
      <c r="C96" s="71">
        <f t="shared" si="22"/>
        <v>1.2500000000000001E-5</v>
      </c>
      <c r="D96" s="74">
        <f>AVERAGE(F18:G18)</f>
        <v>1024.5</v>
      </c>
      <c r="E96" s="74">
        <f>AVERAGE(F30:G30)</f>
        <v>1893.5</v>
      </c>
      <c r="F96" s="74">
        <f>AVERAGE(F42:G42)</f>
        <v>2022.5</v>
      </c>
      <c r="G96" s="75">
        <f>AVERAGE(F54:G54)</f>
        <v>2325.5</v>
      </c>
      <c r="I96" s="115"/>
      <c r="J96" s="71">
        <f t="shared" si="23"/>
        <v>1.2500000000000001E-5</v>
      </c>
      <c r="K96" s="74">
        <f t="shared" si="18"/>
        <v>1.5627303927799669</v>
      </c>
      <c r="L96" s="74">
        <f t="shared" si="19"/>
        <v>2.7346251053074981</v>
      </c>
      <c r="M96" s="74">
        <f t="shared" si="20"/>
        <v>2.5397655922980324</v>
      </c>
      <c r="N96" s="75">
        <f t="shared" si="21"/>
        <v>3.1896216710481196</v>
      </c>
    </row>
    <row r="97" spans="2:14" x14ac:dyDescent="0.25">
      <c r="B97" s="115"/>
      <c r="C97" s="71">
        <f t="shared" si="22"/>
        <v>6.2500000000000003E-6</v>
      </c>
      <c r="D97" s="74">
        <f>AVERAGE(F19:G19)</f>
        <v>797.5</v>
      </c>
      <c r="E97" s="74">
        <f>AVERAGE(F31:G31)</f>
        <v>1074.5</v>
      </c>
      <c r="F97" s="74">
        <f>AVERAGE(F43:G43)</f>
        <v>825.5</v>
      </c>
      <c r="G97" s="75">
        <f>AVERAGE(F55:G55)</f>
        <v>864</v>
      </c>
      <c r="I97" s="115"/>
      <c r="J97" s="92">
        <f t="shared" si="23"/>
        <v>6.2500000000000003E-6</v>
      </c>
      <c r="K97" s="93">
        <f t="shared" si="18"/>
        <v>1.2164738782254989</v>
      </c>
      <c r="L97" s="93">
        <f t="shared" si="19"/>
        <v>1.5518112889637743</v>
      </c>
      <c r="M97" s="93">
        <f t="shared" si="20"/>
        <v>1.0366262034323985</v>
      </c>
      <c r="N97" s="94">
        <f t="shared" si="21"/>
        <v>1.1850497199679964</v>
      </c>
    </row>
    <row r="98" spans="2:14" ht="13.5" thickBot="1" x14ac:dyDescent="0.3">
      <c r="B98" s="116"/>
      <c r="C98" s="72">
        <f t="shared" si="22"/>
        <v>3.1250000000000001E-6</v>
      </c>
      <c r="D98" s="76">
        <f>AVERAGE(F20:G20)</f>
        <v>669.5</v>
      </c>
      <c r="E98" s="76">
        <f>AVERAGE(F32:G32)</f>
        <v>637.5</v>
      </c>
      <c r="F98" s="76">
        <f>AVERAGE(F44:G44)</f>
        <v>652</v>
      </c>
      <c r="G98" s="77">
        <f>AVERAGE(F56:G56)</f>
        <v>703</v>
      </c>
      <c r="I98" s="116"/>
      <c r="J98" s="72">
        <f t="shared" si="23"/>
        <v>3.1250000000000001E-6</v>
      </c>
      <c r="K98" s="76">
        <f t="shared" si="18"/>
        <v>1.0212279140714375</v>
      </c>
      <c r="L98" s="76">
        <f t="shared" si="19"/>
        <v>0.92068841015766045</v>
      </c>
      <c r="M98" s="76">
        <f t="shared" si="20"/>
        <v>0.81875261615738804</v>
      </c>
      <c r="N98" s="77">
        <f t="shared" si="21"/>
        <v>0.96422448279803397</v>
      </c>
    </row>
    <row r="99" spans="2:14" ht="13.5" thickBot="1" x14ac:dyDescent="0.3"/>
    <row r="100" spans="2:14" ht="16.5" thickBot="1" x14ac:dyDescent="0.3">
      <c r="B100" s="112" t="s">
        <v>55</v>
      </c>
      <c r="C100" s="113"/>
      <c r="D100" s="113"/>
      <c r="E100" s="113"/>
      <c r="F100" s="113"/>
      <c r="G100" s="114"/>
      <c r="I100" s="112" t="s">
        <v>50</v>
      </c>
      <c r="J100" s="113"/>
      <c r="K100" s="113"/>
      <c r="L100" s="113"/>
      <c r="M100" s="113"/>
      <c r="N100" s="114"/>
    </row>
    <row r="101" spans="2:14" ht="16.5" thickBot="1" x14ac:dyDescent="0.3">
      <c r="B101" s="80" t="s">
        <v>48</v>
      </c>
      <c r="C101" s="81"/>
      <c r="D101" s="113" t="s">
        <v>49</v>
      </c>
      <c r="E101" s="113"/>
      <c r="F101" s="113"/>
      <c r="G101" s="114"/>
      <c r="I101" s="80" t="s">
        <v>48</v>
      </c>
      <c r="J101" s="81"/>
      <c r="K101" s="113" t="s">
        <v>49</v>
      </c>
      <c r="L101" s="113"/>
      <c r="M101" s="113"/>
      <c r="N101" s="114"/>
    </row>
    <row r="102" spans="2:14" ht="13.5" thickBot="1" x14ac:dyDescent="0.3">
      <c r="B102" s="115">
        <f>H11</f>
        <v>2000</v>
      </c>
      <c r="C102" s="91" t="s">
        <v>47</v>
      </c>
      <c r="D102" s="88">
        <v>0</v>
      </c>
      <c r="E102" s="89">
        <v>30</v>
      </c>
      <c r="F102" s="89">
        <v>60</v>
      </c>
      <c r="G102" s="90">
        <v>120</v>
      </c>
      <c r="I102" s="115">
        <f>B102</f>
        <v>2000</v>
      </c>
      <c r="J102" s="91" t="s">
        <v>47</v>
      </c>
      <c r="K102" s="88">
        <v>0</v>
      </c>
      <c r="L102" s="89">
        <v>30</v>
      </c>
      <c r="M102" s="89">
        <v>60</v>
      </c>
      <c r="N102" s="90">
        <v>120</v>
      </c>
    </row>
    <row r="103" spans="2:14" x14ac:dyDescent="0.25">
      <c r="B103" s="115"/>
      <c r="C103" s="71">
        <f>H3</f>
        <v>1E-4</v>
      </c>
      <c r="D103" s="74">
        <f>AVERAGE(H15:I15)</f>
        <v>1170.5</v>
      </c>
      <c r="E103" s="74">
        <f>AVERAGE(H27:I27)</f>
        <v>1280.5</v>
      </c>
      <c r="F103" s="74">
        <f>AVERAGE(H39:I39)</f>
        <v>1357</v>
      </c>
      <c r="G103" s="75">
        <f>AVERAGE(H51:I51)</f>
        <v>1295</v>
      </c>
      <c r="I103" s="115"/>
      <c r="J103" s="92">
        <f>C103</f>
        <v>1E-4</v>
      </c>
      <c r="K103" s="93">
        <f>D103/$E$63</f>
        <v>1.7854328206431931</v>
      </c>
      <c r="L103" s="93">
        <f>E103/$L$63</f>
        <v>1.8493200144421713</v>
      </c>
      <c r="M103" s="93">
        <f>F103/$S$63</f>
        <v>1.70406027626622</v>
      </c>
      <c r="N103" s="94">
        <f>G103/$Z$63</f>
        <v>1.7762029946279574</v>
      </c>
    </row>
    <row r="104" spans="2:14" x14ac:dyDescent="0.25">
      <c r="B104" s="115"/>
      <c r="C104" s="71">
        <f>C103/2</f>
        <v>5.0000000000000002E-5</v>
      </c>
      <c r="D104" s="74">
        <f>AVERAGE(H16:I16)</f>
        <v>814.5</v>
      </c>
      <c r="E104" s="74">
        <f>AVERAGE(H28:I28)</f>
        <v>839.5</v>
      </c>
      <c r="F104" s="74">
        <f>AVERAGE(H40:I40)</f>
        <v>843.5</v>
      </c>
      <c r="G104" s="75">
        <f>AVERAGE(H52:I52)</f>
        <v>962.5</v>
      </c>
      <c r="I104" s="115"/>
      <c r="J104" s="71">
        <f>J103/2</f>
        <v>5.0000000000000002E-5</v>
      </c>
      <c r="K104" s="74">
        <f t="shared" ref="K104:K108" si="24">D104/$E$63</f>
        <v>1.2424049828397101</v>
      </c>
      <c r="L104" s="74">
        <f t="shared" ref="L104:L108" si="25">E104/$L$63</f>
        <v>1.212420267180166</v>
      </c>
      <c r="M104" s="74">
        <f t="shared" ref="M104:M108" si="26">F104/$S$63</f>
        <v>1.0592298032649643</v>
      </c>
      <c r="N104" s="75">
        <f t="shared" ref="N104:N108" si="27">G104/$Z$63</f>
        <v>1.320150874385644</v>
      </c>
    </row>
    <row r="105" spans="2:14" x14ac:dyDescent="0.25">
      <c r="B105" s="115"/>
      <c r="C105" s="71">
        <f t="shared" ref="C105:C108" si="28">C104/2</f>
        <v>2.5000000000000001E-5</v>
      </c>
      <c r="D105" s="74">
        <f>AVERAGE(H17:I17)</f>
        <v>666.5</v>
      </c>
      <c r="E105" s="74">
        <f>AVERAGE(H29:I29)</f>
        <v>678</v>
      </c>
      <c r="F105" s="74">
        <f>AVERAGE(H41:I41)</f>
        <v>681</v>
      </c>
      <c r="G105" s="75">
        <f>AVERAGE(H53:I53)</f>
        <v>709.5</v>
      </c>
      <c r="I105" s="115"/>
      <c r="J105" s="71">
        <f t="shared" ref="J105:J108" si="29">J104/2</f>
        <v>2.5000000000000001E-5</v>
      </c>
      <c r="K105" s="74">
        <f t="shared" si="24"/>
        <v>1.0166518367865769</v>
      </c>
      <c r="L105" s="74">
        <f t="shared" si="25"/>
        <v>0.9791792032735589</v>
      </c>
      <c r="M105" s="74">
        <f t="shared" si="26"/>
        <v>0.85516952699874416</v>
      </c>
      <c r="N105" s="75">
        <f t="shared" si="27"/>
        <v>0.97313978740427476</v>
      </c>
    </row>
    <row r="106" spans="2:14" x14ac:dyDescent="0.25">
      <c r="B106" s="115"/>
      <c r="C106" s="71">
        <f t="shared" si="28"/>
        <v>1.2500000000000001E-5</v>
      </c>
      <c r="D106" s="74">
        <f>AVERAGE(H18:I18)</f>
        <v>780.5</v>
      </c>
      <c r="E106" s="74">
        <f>AVERAGE(H30:I30)</f>
        <v>796</v>
      </c>
      <c r="F106" s="74">
        <f>AVERAGE(H42:I42)</f>
        <v>858.5</v>
      </c>
      <c r="G106" s="75">
        <f>AVERAGE(H54:I54)</f>
        <v>835.5</v>
      </c>
      <c r="I106" s="115"/>
      <c r="J106" s="71">
        <f t="shared" si="29"/>
        <v>1.2500000000000001E-5</v>
      </c>
      <c r="K106" s="74">
        <f t="shared" si="24"/>
        <v>1.1905427736112877</v>
      </c>
      <c r="L106" s="74">
        <f t="shared" si="25"/>
        <v>1.1495968227223494</v>
      </c>
      <c r="M106" s="74">
        <f t="shared" si="26"/>
        <v>1.0780661364587694</v>
      </c>
      <c r="N106" s="75">
        <f t="shared" si="27"/>
        <v>1.1459595382329408</v>
      </c>
    </row>
    <row r="107" spans="2:14" x14ac:dyDescent="0.25">
      <c r="B107" s="115"/>
      <c r="C107" s="71">
        <f t="shared" si="28"/>
        <v>6.2500000000000003E-6</v>
      </c>
      <c r="D107" s="74">
        <f>AVERAGE(H19:I19)</f>
        <v>780.5</v>
      </c>
      <c r="E107" s="74">
        <f>AVERAGE(H31:I31)</f>
        <v>781.5</v>
      </c>
      <c r="F107" s="74">
        <f>AVERAGE(H43:I43)</f>
        <v>1048</v>
      </c>
      <c r="G107" s="75">
        <f>AVERAGE(H55:I55)</f>
        <v>812</v>
      </c>
      <c r="I107" s="115"/>
      <c r="J107" s="71">
        <f t="shared" si="29"/>
        <v>6.2500000000000003E-6</v>
      </c>
      <c r="K107" s="74">
        <f t="shared" si="24"/>
        <v>1.1905427736112877</v>
      </c>
      <c r="L107" s="74">
        <f t="shared" si="25"/>
        <v>1.1286556745697438</v>
      </c>
      <c r="M107" s="74">
        <f t="shared" si="26"/>
        <v>1.3160318124738384</v>
      </c>
      <c r="N107" s="75">
        <f t="shared" si="27"/>
        <v>1.1137272831180707</v>
      </c>
    </row>
    <row r="108" spans="2:14" ht="13.5" thickBot="1" x14ac:dyDescent="0.3">
      <c r="B108" s="116"/>
      <c r="C108" s="72">
        <f t="shared" si="28"/>
        <v>3.1250000000000001E-6</v>
      </c>
      <c r="D108" s="76">
        <f>AVERAGE(H20:I20)</f>
        <v>996.5</v>
      </c>
      <c r="E108" s="76">
        <f>AVERAGE(H32:I32)</f>
        <v>987.5</v>
      </c>
      <c r="F108" s="76">
        <f>AVERAGE(H44:I44)</f>
        <v>1056.5</v>
      </c>
      <c r="G108" s="77">
        <f>AVERAGE(H56:I56)</f>
        <v>1041.5</v>
      </c>
      <c r="I108" s="116"/>
      <c r="J108" s="72">
        <f t="shared" si="29"/>
        <v>3.1250000000000001E-6</v>
      </c>
      <c r="K108" s="76">
        <f t="shared" si="24"/>
        <v>1.520020338121266</v>
      </c>
      <c r="L108" s="76">
        <f t="shared" si="25"/>
        <v>1.4261644000481406</v>
      </c>
      <c r="M108" s="76">
        <f t="shared" si="26"/>
        <v>1.3267057346169946</v>
      </c>
      <c r="N108" s="77">
        <f t="shared" si="27"/>
        <v>1.4285061149845697</v>
      </c>
    </row>
    <row r="109" spans="2:14" ht="13.5" thickBot="1" x14ac:dyDescent="0.3"/>
    <row r="110" spans="2:14" ht="16.5" thickBot="1" x14ac:dyDescent="0.3">
      <c r="B110" s="112" t="s">
        <v>55</v>
      </c>
      <c r="C110" s="113"/>
      <c r="D110" s="113"/>
      <c r="E110" s="113"/>
      <c r="F110" s="113"/>
      <c r="G110" s="114"/>
      <c r="I110" s="112" t="s">
        <v>50</v>
      </c>
      <c r="J110" s="113"/>
      <c r="K110" s="113"/>
      <c r="L110" s="113"/>
      <c r="M110" s="113"/>
      <c r="N110" s="114"/>
    </row>
    <row r="111" spans="2:14" ht="16.5" thickBot="1" x14ac:dyDescent="0.3">
      <c r="B111" s="80" t="s">
        <v>48</v>
      </c>
      <c r="C111" s="81"/>
      <c r="D111" s="113" t="s">
        <v>49</v>
      </c>
      <c r="E111" s="113"/>
      <c r="F111" s="113"/>
      <c r="G111" s="114"/>
      <c r="I111" s="80" t="s">
        <v>48</v>
      </c>
      <c r="J111" s="81"/>
      <c r="K111" s="113" t="s">
        <v>49</v>
      </c>
      <c r="L111" s="113"/>
      <c r="M111" s="113"/>
      <c r="N111" s="114"/>
    </row>
    <row r="112" spans="2:14" ht="13.5" thickBot="1" x14ac:dyDescent="0.3">
      <c r="B112" s="115">
        <f>J11</f>
        <v>2001</v>
      </c>
      <c r="C112" s="91" t="s">
        <v>47</v>
      </c>
      <c r="D112" s="88">
        <v>0</v>
      </c>
      <c r="E112" s="89">
        <v>30</v>
      </c>
      <c r="F112" s="89">
        <v>60</v>
      </c>
      <c r="G112" s="90">
        <v>120</v>
      </c>
      <c r="I112" s="115">
        <f>B112</f>
        <v>2001</v>
      </c>
      <c r="J112" s="91" t="s">
        <v>47</v>
      </c>
      <c r="K112" s="88">
        <v>0</v>
      </c>
      <c r="L112" s="89">
        <v>30</v>
      </c>
      <c r="M112" s="89">
        <v>60</v>
      </c>
      <c r="N112" s="90">
        <v>120</v>
      </c>
    </row>
    <row r="113" spans="2:14" x14ac:dyDescent="0.25">
      <c r="B113" s="115"/>
      <c r="C113" s="71">
        <f>J3</f>
        <v>1E-4</v>
      </c>
      <c r="D113" s="74">
        <f>AVERAGE(J15:K15)</f>
        <v>3402</v>
      </c>
      <c r="E113" s="74">
        <f>AVERAGE(J27:K27)</f>
        <v>3562.5</v>
      </c>
      <c r="F113" s="74">
        <f>AVERAGE(J39:K39)</f>
        <v>3558.5</v>
      </c>
      <c r="G113" s="75">
        <f>AVERAGE(J51:K51)</f>
        <v>3538.5</v>
      </c>
      <c r="I113" s="115"/>
      <c r="J113" s="71">
        <f>C113</f>
        <v>1E-4</v>
      </c>
      <c r="K113" s="74">
        <f>D113/$E$63</f>
        <v>5.1892716410321595</v>
      </c>
      <c r="L113" s="74">
        <f>E113/$L$63</f>
        <v>5.1450234685281027</v>
      </c>
      <c r="M113" s="74">
        <f>F113/$S$63</f>
        <v>4.4686061113436581</v>
      </c>
      <c r="N113" s="75">
        <f>G113/$Z$63</f>
        <v>4.8533546691050402</v>
      </c>
    </row>
    <row r="114" spans="2:14" x14ac:dyDescent="0.25">
      <c r="B114" s="115"/>
      <c r="C114" s="71">
        <f>C113/2</f>
        <v>5.0000000000000002E-5</v>
      </c>
      <c r="D114" s="74">
        <f>AVERAGE(J16:K16)</f>
        <v>1015.5</v>
      </c>
      <c r="E114" s="74">
        <f>AVERAGE(J28:K28)</f>
        <v>995.5</v>
      </c>
      <c r="F114" s="74">
        <f>AVERAGE(J40:K40)</f>
        <v>1204.5</v>
      </c>
      <c r="G114" s="75">
        <f>AVERAGE(J52:K52)</f>
        <v>1170</v>
      </c>
      <c r="I114" s="115"/>
      <c r="J114" s="92">
        <f>J113/2</f>
        <v>5.0000000000000002E-5</v>
      </c>
      <c r="K114" s="93">
        <f t="shared" ref="K114:K118" si="30">D114/$E$63</f>
        <v>1.5490021609253843</v>
      </c>
      <c r="L114" s="93">
        <f t="shared" ref="L114:L118" si="31">E114/$L$63</f>
        <v>1.437718136959923</v>
      </c>
      <c r="M114" s="93">
        <f t="shared" ref="M114:M118" si="32">F114/$S$63</f>
        <v>1.5125575554625366</v>
      </c>
      <c r="N114" s="94">
        <f t="shared" ref="N114:N118" si="33">G114/$Z$63</f>
        <v>1.6047548291233282</v>
      </c>
    </row>
    <row r="115" spans="2:14" x14ac:dyDescent="0.25">
      <c r="B115" s="115"/>
      <c r="C115" s="71">
        <f t="shared" ref="C115:C118" si="34">C114/2</f>
        <v>2.5000000000000001E-5</v>
      </c>
      <c r="D115" s="74">
        <f>AVERAGE(J17:K17)</f>
        <v>554.5</v>
      </c>
      <c r="E115" s="74">
        <f>AVERAGE(J29:K29)</f>
        <v>575</v>
      </c>
      <c r="F115" s="74">
        <f>AVERAGE(J41:K41)</f>
        <v>581</v>
      </c>
      <c r="G115" s="75">
        <f>AVERAGE(J53:K53)</f>
        <v>645</v>
      </c>
      <c r="I115" s="115"/>
      <c r="J115" s="71">
        <f t="shared" ref="J115:J118" si="35">J114/2</f>
        <v>2.5000000000000001E-5</v>
      </c>
      <c r="K115" s="74">
        <f t="shared" si="30"/>
        <v>0.84581161815177319</v>
      </c>
      <c r="L115" s="74">
        <f t="shared" si="31"/>
        <v>0.83042484053436039</v>
      </c>
      <c r="M115" s="74">
        <f t="shared" si="32"/>
        <v>0.72959397237337797</v>
      </c>
      <c r="N115" s="75">
        <f t="shared" si="33"/>
        <v>0.88467253400388612</v>
      </c>
    </row>
    <row r="116" spans="2:14" x14ac:dyDescent="0.25">
      <c r="B116" s="115"/>
      <c r="C116" s="71">
        <f t="shared" si="34"/>
        <v>1.2500000000000001E-5</v>
      </c>
      <c r="D116" s="74">
        <f>AVERAGE(J18:K18)</f>
        <v>705.5</v>
      </c>
      <c r="E116" s="74">
        <f>AVERAGE(J30:K30)</f>
        <v>727</v>
      </c>
      <c r="F116" s="74">
        <f>AVERAGE(J42:K42)</f>
        <v>737.5</v>
      </c>
      <c r="G116" s="75">
        <f>AVERAGE(J54:K54)</f>
        <v>755.5</v>
      </c>
      <c r="I116" s="115"/>
      <c r="J116" s="71">
        <f t="shared" si="35"/>
        <v>1.2500000000000001E-5</v>
      </c>
      <c r="K116" s="74">
        <f t="shared" si="30"/>
        <v>1.0761408414897673</v>
      </c>
      <c r="L116" s="74">
        <f t="shared" si="31"/>
        <v>1.0499458418582261</v>
      </c>
      <c r="M116" s="74">
        <f t="shared" si="32"/>
        <v>0.92611971536207616</v>
      </c>
      <c r="N116" s="75">
        <f t="shared" si="33"/>
        <v>1.0362327123099782</v>
      </c>
    </row>
    <row r="117" spans="2:14" x14ac:dyDescent="0.25">
      <c r="B117" s="115"/>
      <c r="C117" s="71">
        <f t="shared" si="34"/>
        <v>6.2500000000000003E-6</v>
      </c>
      <c r="D117" s="74">
        <f>AVERAGE(J19:K19)</f>
        <v>722.5</v>
      </c>
      <c r="E117" s="74">
        <f>AVERAGE(J31:K31)</f>
        <v>765.5</v>
      </c>
      <c r="F117" s="74">
        <f>AVERAGE(J43:K43)</f>
        <v>889</v>
      </c>
      <c r="G117" s="75">
        <f>AVERAGE(J55:K55)</f>
        <v>802</v>
      </c>
      <c r="I117" s="115"/>
      <c r="J117" s="71">
        <f t="shared" si="35"/>
        <v>6.2500000000000003E-6</v>
      </c>
      <c r="K117" s="74">
        <f t="shared" si="30"/>
        <v>1.1020719461039785</v>
      </c>
      <c r="L117" s="74">
        <f t="shared" si="31"/>
        <v>1.105548200746179</v>
      </c>
      <c r="M117" s="74">
        <f t="shared" si="32"/>
        <v>1.1163666806195061</v>
      </c>
      <c r="N117" s="75">
        <f t="shared" si="33"/>
        <v>1.1000114298777002</v>
      </c>
    </row>
    <row r="118" spans="2:14" ht="13.5" thickBot="1" x14ac:dyDescent="0.3">
      <c r="B118" s="116"/>
      <c r="C118" s="72">
        <f t="shared" si="34"/>
        <v>3.1250000000000001E-6</v>
      </c>
      <c r="D118" s="76">
        <f>AVERAGE(J20:K20)</f>
        <v>643</v>
      </c>
      <c r="E118" s="76">
        <f>AVERAGE(J32:K32)</f>
        <v>677</v>
      </c>
      <c r="F118" s="76">
        <f>AVERAGE(J44:K44)</f>
        <v>670</v>
      </c>
      <c r="G118" s="77">
        <f>AVERAGE(J56:K56)</f>
        <v>666</v>
      </c>
      <c r="I118" s="116"/>
      <c r="J118" s="72">
        <f t="shared" si="35"/>
        <v>3.1250000000000001E-6</v>
      </c>
      <c r="K118" s="76">
        <f t="shared" si="30"/>
        <v>0.98080589805516705</v>
      </c>
      <c r="L118" s="76">
        <f t="shared" si="31"/>
        <v>0.97773498615958609</v>
      </c>
      <c r="M118" s="76">
        <f t="shared" si="32"/>
        <v>0.84135621598995392</v>
      </c>
      <c r="N118" s="77">
        <f t="shared" si="33"/>
        <v>0.91347582580866382</v>
      </c>
    </row>
    <row r="119" spans="2:14" ht="13.5" thickBot="1" x14ac:dyDescent="0.3"/>
    <row r="120" spans="2:14" ht="16.5" thickBot="1" x14ac:dyDescent="0.3">
      <c r="B120" s="112" t="s">
        <v>55</v>
      </c>
      <c r="C120" s="113"/>
      <c r="D120" s="113"/>
      <c r="E120" s="113"/>
      <c r="F120" s="113"/>
      <c r="G120" s="114"/>
      <c r="I120" s="112" t="s">
        <v>50</v>
      </c>
      <c r="J120" s="113"/>
      <c r="K120" s="113"/>
      <c r="L120" s="113"/>
      <c r="M120" s="113"/>
      <c r="N120" s="114"/>
    </row>
    <row r="121" spans="2:14" ht="16.5" thickBot="1" x14ac:dyDescent="0.3">
      <c r="B121" s="80" t="s">
        <v>48</v>
      </c>
      <c r="C121" s="81"/>
      <c r="D121" s="113" t="s">
        <v>49</v>
      </c>
      <c r="E121" s="113"/>
      <c r="F121" s="113"/>
      <c r="G121" s="114"/>
      <c r="I121" s="80" t="s">
        <v>48</v>
      </c>
      <c r="J121" s="81"/>
      <c r="K121" s="113" t="s">
        <v>49</v>
      </c>
      <c r="L121" s="113"/>
      <c r="M121" s="113"/>
      <c r="N121" s="114"/>
    </row>
    <row r="122" spans="2:14" ht="13.5" thickBot="1" x14ac:dyDescent="0.3">
      <c r="B122" s="115"/>
      <c r="C122" s="91" t="s">
        <v>47</v>
      </c>
      <c r="D122" s="88">
        <v>0</v>
      </c>
      <c r="E122" s="89">
        <v>30</v>
      </c>
      <c r="F122" s="89">
        <v>60</v>
      </c>
      <c r="G122" s="90">
        <v>120</v>
      </c>
      <c r="I122" s="115">
        <f>B122</f>
        <v>0</v>
      </c>
      <c r="J122" s="91" t="s">
        <v>47</v>
      </c>
      <c r="K122" s="88">
        <v>0</v>
      </c>
      <c r="L122" s="89">
        <v>30</v>
      </c>
      <c r="M122" s="89">
        <v>60</v>
      </c>
      <c r="N122" s="90">
        <v>120</v>
      </c>
    </row>
    <row r="123" spans="2:14" x14ac:dyDescent="0.25">
      <c r="B123" s="115"/>
      <c r="C123" s="71">
        <f>L3</f>
        <v>1E-4</v>
      </c>
      <c r="D123" s="74">
        <f>AVERAGE(L15:M15)</f>
        <v>3402</v>
      </c>
      <c r="E123" s="74" t="e">
        <f>AVERAGE(L27:M27)</f>
        <v>#DIV/0!</v>
      </c>
      <c r="F123" s="74" t="e">
        <f>AVERAGE(L39:M39)</f>
        <v>#DIV/0!</v>
      </c>
      <c r="G123" s="75" t="e">
        <f>AVERAGE(L51:M51)</f>
        <v>#DIV/0!</v>
      </c>
      <c r="I123" s="115"/>
      <c r="J123" s="71">
        <f>C123</f>
        <v>1E-4</v>
      </c>
      <c r="K123" s="74">
        <f>D123/$E$63</f>
        <v>5.1892716410321595</v>
      </c>
      <c r="L123" s="74" t="e">
        <f>E123/$L$63</f>
        <v>#DIV/0!</v>
      </c>
      <c r="M123" s="74" t="e">
        <f>F123/$S$63</f>
        <v>#DIV/0!</v>
      </c>
      <c r="N123" s="75" t="e">
        <f>G123/$Z$63</f>
        <v>#DIV/0!</v>
      </c>
    </row>
    <row r="124" spans="2:14" x14ac:dyDescent="0.25">
      <c r="B124" s="115"/>
      <c r="C124" s="71">
        <f>C123/2</f>
        <v>5.0000000000000002E-5</v>
      </c>
      <c r="D124" s="74">
        <f>AVERAGE(L16:M16)</f>
        <v>1015.5</v>
      </c>
      <c r="E124" s="74" t="e">
        <f>AVERAGE(L28:M28)</f>
        <v>#DIV/0!</v>
      </c>
      <c r="F124" s="74" t="e">
        <f>AVERAGE(L40:M40)</f>
        <v>#DIV/0!</v>
      </c>
      <c r="G124" s="75" t="e">
        <f>AVERAGE(L52:M52)</f>
        <v>#DIV/0!</v>
      </c>
      <c r="I124" s="115"/>
      <c r="J124" s="71">
        <f>J123/2</f>
        <v>5.0000000000000002E-5</v>
      </c>
      <c r="K124" s="74">
        <f t="shared" ref="K124:K128" si="36">D124/$E$63</f>
        <v>1.5490021609253843</v>
      </c>
      <c r="L124" s="74" t="e">
        <f t="shared" ref="L124:L128" si="37">E124/$L$63</f>
        <v>#DIV/0!</v>
      </c>
      <c r="M124" s="74" t="e">
        <f t="shared" ref="M124:M128" si="38">F124/$S$63</f>
        <v>#DIV/0!</v>
      </c>
      <c r="N124" s="75" t="e">
        <f t="shared" ref="N124:N128" si="39">G124/$Z$63</f>
        <v>#DIV/0!</v>
      </c>
    </row>
    <row r="125" spans="2:14" x14ac:dyDescent="0.25">
      <c r="B125" s="115"/>
      <c r="C125" s="71">
        <f t="shared" ref="C125:C128" si="40">C124/2</f>
        <v>2.5000000000000001E-5</v>
      </c>
      <c r="D125" s="74">
        <f>AVERAGE(L17:M17)</f>
        <v>554.5</v>
      </c>
      <c r="E125" s="74" t="e">
        <f>AVERAGE(L29:M29)</f>
        <v>#DIV/0!</v>
      </c>
      <c r="F125" s="74" t="e">
        <f>AVERAGE(L41:M41)</f>
        <v>#DIV/0!</v>
      </c>
      <c r="G125" s="75" t="e">
        <f>AVERAGE(L53:M53)</f>
        <v>#DIV/0!</v>
      </c>
      <c r="I125" s="115"/>
      <c r="J125" s="71">
        <f t="shared" ref="J125:J128" si="41">J124/2</f>
        <v>2.5000000000000001E-5</v>
      </c>
      <c r="K125" s="74">
        <f t="shared" si="36"/>
        <v>0.84581161815177319</v>
      </c>
      <c r="L125" s="74" t="e">
        <f t="shared" si="37"/>
        <v>#DIV/0!</v>
      </c>
      <c r="M125" s="74" t="e">
        <f t="shared" si="38"/>
        <v>#DIV/0!</v>
      </c>
      <c r="N125" s="75" t="e">
        <f t="shared" si="39"/>
        <v>#DIV/0!</v>
      </c>
    </row>
    <row r="126" spans="2:14" x14ac:dyDescent="0.25">
      <c r="B126" s="115"/>
      <c r="C126" s="71">
        <f t="shared" si="40"/>
        <v>1.2500000000000001E-5</v>
      </c>
      <c r="D126" s="74">
        <f>AVERAGE(L18:M18)</f>
        <v>705.5</v>
      </c>
      <c r="E126" s="74" t="e">
        <f>AVERAGE(L30:M30)</f>
        <v>#DIV/0!</v>
      </c>
      <c r="F126" s="74" t="e">
        <f>AVERAGE(L42:M42)</f>
        <v>#DIV/0!</v>
      </c>
      <c r="G126" s="75" t="e">
        <f>AVERAGE(L54:M54)</f>
        <v>#DIV/0!</v>
      </c>
      <c r="I126" s="115"/>
      <c r="J126" s="71">
        <f t="shared" si="41"/>
        <v>1.2500000000000001E-5</v>
      </c>
      <c r="K126" s="74">
        <f t="shared" si="36"/>
        <v>1.0761408414897673</v>
      </c>
      <c r="L126" s="74" t="e">
        <f t="shared" si="37"/>
        <v>#DIV/0!</v>
      </c>
      <c r="M126" s="74" t="e">
        <f t="shared" si="38"/>
        <v>#DIV/0!</v>
      </c>
      <c r="N126" s="75" t="e">
        <f t="shared" si="39"/>
        <v>#DIV/0!</v>
      </c>
    </row>
    <row r="127" spans="2:14" x14ac:dyDescent="0.25">
      <c r="B127" s="115"/>
      <c r="C127" s="71">
        <f t="shared" si="40"/>
        <v>6.2500000000000003E-6</v>
      </c>
      <c r="D127" s="74">
        <f>AVERAGE(L19:M19)</f>
        <v>722.5</v>
      </c>
      <c r="E127" s="74" t="e">
        <f>AVERAGE(L31:M31)</f>
        <v>#DIV/0!</v>
      </c>
      <c r="F127" s="74" t="e">
        <f>AVERAGE(L43:M43)</f>
        <v>#DIV/0!</v>
      </c>
      <c r="G127" s="75" t="e">
        <f>AVERAGE(L55:M55)</f>
        <v>#DIV/0!</v>
      </c>
      <c r="I127" s="115"/>
      <c r="J127" s="71">
        <f t="shared" si="41"/>
        <v>6.2500000000000003E-6</v>
      </c>
      <c r="K127" s="74">
        <f t="shared" si="36"/>
        <v>1.1020719461039785</v>
      </c>
      <c r="L127" s="74" t="e">
        <f t="shared" si="37"/>
        <v>#DIV/0!</v>
      </c>
      <c r="M127" s="74" t="e">
        <f t="shared" si="38"/>
        <v>#DIV/0!</v>
      </c>
      <c r="N127" s="75" t="e">
        <f t="shared" si="39"/>
        <v>#DIV/0!</v>
      </c>
    </row>
    <row r="128" spans="2:14" ht="13.5" thickBot="1" x14ac:dyDescent="0.3">
      <c r="B128" s="116"/>
      <c r="C128" s="72">
        <f t="shared" si="40"/>
        <v>3.1250000000000001E-6</v>
      </c>
      <c r="D128" s="76">
        <f>AVERAGE(L20:M20)</f>
        <v>643</v>
      </c>
      <c r="E128" s="76" t="e">
        <f>AVERAGE(L32:M32)</f>
        <v>#DIV/0!</v>
      </c>
      <c r="F128" s="76" t="e">
        <f>AVERAGE(L44:M44)</f>
        <v>#DIV/0!</v>
      </c>
      <c r="G128" s="77" t="e">
        <f>AVERAGE(L56:M56)</f>
        <v>#DIV/0!</v>
      </c>
      <c r="I128" s="116"/>
      <c r="J128" s="72">
        <f t="shared" si="41"/>
        <v>3.1250000000000001E-6</v>
      </c>
      <c r="K128" s="76">
        <f t="shared" si="36"/>
        <v>0.98080589805516705</v>
      </c>
      <c r="L128" s="76" t="e">
        <f t="shared" si="37"/>
        <v>#DIV/0!</v>
      </c>
      <c r="M128" s="76" t="e">
        <f t="shared" si="38"/>
        <v>#DIV/0!</v>
      </c>
      <c r="N128" s="77" t="e">
        <f t="shared" si="39"/>
        <v>#DIV/0!</v>
      </c>
    </row>
  </sheetData>
  <mergeCells count="132">
    <mergeCell ref="F35:G35"/>
    <mergeCell ref="H35:I35"/>
    <mergeCell ref="J35:K35"/>
    <mergeCell ref="L35:M35"/>
    <mergeCell ref="B47:C47"/>
    <mergeCell ref="D47:E47"/>
    <mergeCell ref="F47:G47"/>
    <mergeCell ref="H47:I47"/>
    <mergeCell ref="J47:K47"/>
    <mergeCell ref="L47:M47"/>
    <mergeCell ref="J8:K8"/>
    <mergeCell ref="L3:M3"/>
    <mergeCell ref="L4:M4"/>
    <mergeCell ref="L5:M5"/>
    <mergeCell ref="L6:M6"/>
    <mergeCell ref="L7:M7"/>
    <mergeCell ref="L8:M8"/>
    <mergeCell ref="J3:K3"/>
    <mergeCell ref="J4:K4"/>
    <mergeCell ref="J5:K5"/>
    <mergeCell ref="J6:K6"/>
    <mergeCell ref="J7:K7"/>
    <mergeCell ref="F5:G5"/>
    <mergeCell ref="F6:G6"/>
    <mergeCell ref="F7:G7"/>
    <mergeCell ref="F8:G8"/>
    <mergeCell ref="H3:I3"/>
    <mergeCell ref="H4:I4"/>
    <mergeCell ref="H5:I5"/>
    <mergeCell ref="H6:I6"/>
    <mergeCell ref="H7:I7"/>
    <mergeCell ref="H8:I8"/>
    <mergeCell ref="B122:B128"/>
    <mergeCell ref="I122:I128"/>
    <mergeCell ref="B3:C3"/>
    <mergeCell ref="B4:C4"/>
    <mergeCell ref="B5:C5"/>
    <mergeCell ref="B6:C6"/>
    <mergeCell ref="B7:C7"/>
    <mergeCell ref="B8:C8"/>
    <mergeCell ref="D3:E3"/>
    <mergeCell ref="D4:E4"/>
    <mergeCell ref="D5:E5"/>
    <mergeCell ref="D6:E6"/>
    <mergeCell ref="D7:E7"/>
    <mergeCell ref="D8:E8"/>
    <mergeCell ref="F3:G3"/>
    <mergeCell ref="F4:G4"/>
    <mergeCell ref="B112:B118"/>
    <mergeCell ref="I112:I118"/>
    <mergeCell ref="B120:G120"/>
    <mergeCell ref="I120:N120"/>
    <mergeCell ref="D121:G121"/>
    <mergeCell ref="K121:N121"/>
    <mergeCell ref="B102:B108"/>
    <mergeCell ref="I102:I108"/>
    <mergeCell ref="B110:G110"/>
    <mergeCell ref="I110:N110"/>
    <mergeCell ref="D111:G111"/>
    <mergeCell ref="K111:N111"/>
    <mergeCell ref="B92:B98"/>
    <mergeCell ref="I92:I98"/>
    <mergeCell ref="B100:G100"/>
    <mergeCell ref="I100:N100"/>
    <mergeCell ref="D101:G101"/>
    <mergeCell ref="K101:N101"/>
    <mergeCell ref="B82:B88"/>
    <mergeCell ref="I82:I88"/>
    <mergeCell ref="B90:G90"/>
    <mergeCell ref="I90:N90"/>
    <mergeCell ref="D91:G91"/>
    <mergeCell ref="K91:N91"/>
    <mergeCell ref="B72:B78"/>
    <mergeCell ref="I72:I78"/>
    <mergeCell ref="B80:G80"/>
    <mergeCell ref="I80:N80"/>
    <mergeCell ref="D81:G81"/>
    <mergeCell ref="K81:N81"/>
    <mergeCell ref="I70:N70"/>
    <mergeCell ref="K71:N71"/>
    <mergeCell ref="Q62:R62"/>
    <mergeCell ref="P63:P68"/>
    <mergeCell ref="S63:S68"/>
    <mergeCell ref="B37:M37"/>
    <mergeCell ref="T63:T68"/>
    <mergeCell ref="U63:U68"/>
    <mergeCell ref="B49:M49"/>
    <mergeCell ref="D71:G71"/>
    <mergeCell ref="B70:G70"/>
    <mergeCell ref="B59:C59"/>
    <mergeCell ref="D59:E59"/>
    <mergeCell ref="F59:G59"/>
    <mergeCell ref="H59:I59"/>
    <mergeCell ref="J59:K59"/>
    <mergeCell ref="L59:M59"/>
    <mergeCell ref="B13:M13"/>
    <mergeCell ref="B25:M25"/>
    <mergeCell ref="L11:M11"/>
    <mergeCell ref="B11:C11"/>
    <mergeCell ref="D11:E11"/>
    <mergeCell ref="F11:G11"/>
    <mergeCell ref="H11:I11"/>
    <mergeCell ref="J11:K11"/>
    <mergeCell ref="C62:D62"/>
    <mergeCell ref="J62:K62"/>
    <mergeCell ref="L22:M22"/>
    <mergeCell ref="B22:C22"/>
    <mergeCell ref="D22:E22"/>
    <mergeCell ref="F22:G22"/>
    <mergeCell ref="H22:I22"/>
    <mergeCell ref="J22:K22"/>
    <mergeCell ref="B23:C23"/>
    <mergeCell ref="D23:E23"/>
    <mergeCell ref="F23:G23"/>
    <mergeCell ref="H23:I23"/>
    <mergeCell ref="J23:K23"/>
    <mergeCell ref="L23:M23"/>
    <mergeCell ref="B35:C35"/>
    <mergeCell ref="D35:E35"/>
    <mergeCell ref="AA63:AA68"/>
    <mergeCell ref="AB63:AB68"/>
    <mergeCell ref="X62:Y62"/>
    <mergeCell ref="W63:W68"/>
    <mergeCell ref="Z63:Z68"/>
    <mergeCell ref="E63:E68"/>
    <mergeCell ref="B63:B68"/>
    <mergeCell ref="F63:F68"/>
    <mergeCell ref="G63:G68"/>
    <mergeCell ref="I63:I68"/>
    <mergeCell ref="L63:L68"/>
    <mergeCell ref="M63:M68"/>
    <mergeCell ref="N63:N68"/>
  </mergeCells>
  <conditionalFormatting sqref="G63:G68">
    <cfRule type="cellIs" dxfId="7" priority="12" operator="greaterThan">
      <formula>30</formula>
    </cfRule>
  </conditionalFormatting>
  <conditionalFormatting sqref="G63:G68">
    <cfRule type="cellIs" dxfId="6" priority="11" operator="greaterThan">
      <formula>30</formula>
    </cfRule>
  </conditionalFormatting>
  <conditionalFormatting sqref="N63:N68">
    <cfRule type="cellIs" dxfId="5" priority="6" operator="greaterThan">
      <formula>30</formula>
    </cfRule>
  </conditionalFormatting>
  <conditionalFormatting sqref="N63:N68">
    <cfRule type="cellIs" dxfId="4" priority="5" operator="greaterThan">
      <formula>30</formula>
    </cfRule>
  </conditionalFormatting>
  <conditionalFormatting sqref="U63:U68">
    <cfRule type="cellIs" dxfId="3" priority="4" operator="greaterThan">
      <formula>30</formula>
    </cfRule>
  </conditionalFormatting>
  <conditionalFormatting sqref="U63:U68">
    <cfRule type="cellIs" dxfId="2" priority="3" operator="greaterThan">
      <formula>30</formula>
    </cfRule>
  </conditionalFormatting>
  <conditionalFormatting sqref="AB63:AB68">
    <cfRule type="cellIs" dxfId="1" priority="2" operator="greaterThan">
      <formula>30</formula>
    </cfRule>
  </conditionalFormatting>
  <conditionalFormatting sqref="AB63:AB68">
    <cfRule type="cellIs" dxfId="0" priority="1" operator="greaterThan">
      <formula>30</formula>
    </cfRule>
  </conditionalFormatting>
  <pageMargins left="0.7" right="0.7" top="0.75" bottom="0.75" header="0.3" footer="0.3"/>
  <pageSetup orientation="portrait" r:id="rId1"/>
  <ignoredErrors>
    <ignoredError sqref="D74:F78 D73:G73 D85:G88 E84:G84 E83:G83 D84 D83 D93:G98 D103:G108 D113:G118 G74:G7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0" sqref="M2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Raw data 0min</vt:lpstr>
      <vt:lpstr>Raw data 30min</vt:lpstr>
      <vt:lpstr>Raw data 60min</vt:lpstr>
      <vt:lpstr>Raw data120min</vt:lpstr>
      <vt:lpstr>Analysis</vt:lpstr>
      <vt:lpstr>Blank plate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chemicals</dc:creator>
  <cp:lastModifiedBy>Thanilsana Soram</cp:lastModifiedBy>
  <dcterms:created xsi:type="dcterms:W3CDTF">2015-08-17T12:39:30Z</dcterms:created>
  <dcterms:modified xsi:type="dcterms:W3CDTF">2016-07-05T07:15:11Z</dcterms:modified>
</cp:coreProperties>
</file>