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20730" windowHeight="9915" activeTab="2"/>
  </bookViews>
  <sheets>
    <sheet name="0min" sheetId="1" r:id="rId1"/>
    <sheet name="30min" sheetId="2" r:id="rId2"/>
    <sheet name="Analysis" sheetId="3" r:id="rId3"/>
  </sheets>
  <calcPr calcId="144525"/>
</workbook>
</file>

<file path=xl/calcChain.xml><?xml version="1.0" encoding="utf-8"?>
<calcChain xmlns="http://schemas.openxmlformats.org/spreadsheetml/2006/main">
  <c r="B38" i="3" l="1"/>
  <c r="B39" i="3" s="1"/>
  <c r="B40" i="3" s="1"/>
  <c r="B41" i="3" s="1"/>
  <c r="B42" i="3" s="1"/>
  <c r="Q15" i="3" l="1"/>
  <c r="R15" i="3"/>
  <c r="S15" i="3"/>
  <c r="T15" i="3"/>
  <c r="U15" i="3"/>
  <c r="V15" i="3"/>
  <c r="W15" i="3"/>
  <c r="X15" i="3"/>
  <c r="Y15" i="3"/>
  <c r="Z15" i="3"/>
  <c r="AA15" i="3"/>
  <c r="Q16" i="3"/>
  <c r="R16" i="3"/>
  <c r="S16" i="3"/>
  <c r="T16" i="3"/>
  <c r="U16" i="3"/>
  <c r="V16" i="3"/>
  <c r="W16" i="3"/>
  <c r="X16" i="3"/>
  <c r="Y16" i="3"/>
  <c r="Z16" i="3"/>
  <c r="AA16" i="3"/>
  <c r="Q17" i="3"/>
  <c r="R17" i="3"/>
  <c r="S17" i="3"/>
  <c r="T17" i="3"/>
  <c r="U17" i="3"/>
  <c r="V17" i="3"/>
  <c r="W17" i="3"/>
  <c r="X17" i="3"/>
  <c r="Y17" i="3"/>
  <c r="Z17" i="3"/>
  <c r="AA17" i="3"/>
  <c r="Q18" i="3"/>
  <c r="R18" i="3"/>
  <c r="S18" i="3"/>
  <c r="T18" i="3"/>
  <c r="U18" i="3"/>
  <c r="V18" i="3"/>
  <c r="W18" i="3"/>
  <c r="X18" i="3"/>
  <c r="Y18" i="3"/>
  <c r="Z18" i="3"/>
  <c r="AA18" i="3"/>
  <c r="Q19" i="3"/>
  <c r="R19" i="3"/>
  <c r="S19" i="3"/>
  <c r="T19" i="3"/>
  <c r="U19" i="3"/>
  <c r="V19" i="3"/>
  <c r="W19" i="3"/>
  <c r="X19" i="3"/>
  <c r="Y19" i="3"/>
  <c r="Z19" i="3"/>
  <c r="AA19" i="3"/>
  <c r="Q20" i="3"/>
  <c r="R20" i="3"/>
  <c r="S20" i="3"/>
  <c r="T20" i="3"/>
  <c r="U20" i="3"/>
  <c r="V20" i="3"/>
  <c r="W20" i="3"/>
  <c r="X20" i="3"/>
  <c r="Y20" i="3"/>
  <c r="Z20" i="3"/>
  <c r="AA20" i="3"/>
  <c r="Q21" i="3"/>
  <c r="R21" i="3"/>
  <c r="S21" i="3"/>
  <c r="T21" i="3"/>
  <c r="Q29" i="3" s="1"/>
  <c r="U21" i="3"/>
  <c r="V21" i="3"/>
  <c r="W21" i="3"/>
  <c r="X21" i="3"/>
  <c r="Y21" i="3"/>
  <c r="Z21" i="3"/>
  <c r="AA21" i="3"/>
  <c r="R33" i="3" s="1"/>
  <c r="P16" i="3"/>
  <c r="P17" i="3"/>
  <c r="P18" i="3"/>
  <c r="P19" i="3"/>
  <c r="P20" i="3"/>
  <c r="P21" i="3"/>
  <c r="P15" i="3"/>
  <c r="C15" i="3"/>
  <c r="D15" i="3"/>
  <c r="E15" i="3"/>
  <c r="F15" i="3"/>
  <c r="G15" i="3"/>
  <c r="H15" i="3"/>
  <c r="I15" i="3"/>
  <c r="J15" i="3"/>
  <c r="K15" i="3"/>
  <c r="L15" i="3"/>
  <c r="M15" i="3"/>
  <c r="C16" i="3"/>
  <c r="D16" i="3"/>
  <c r="E16" i="3"/>
  <c r="F16" i="3"/>
  <c r="G16" i="3"/>
  <c r="H16" i="3"/>
  <c r="I16" i="3"/>
  <c r="J16" i="3"/>
  <c r="K16" i="3"/>
  <c r="L16" i="3"/>
  <c r="M16" i="3"/>
  <c r="C17" i="3"/>
  <c r="D17" i="3"/>
  <c r="E17" i="3"/>
  <c r="F17" i="3"/>
  <c r="G17" i="3"/>
  <c r="H17" i="3"/>
  <c r="I17" i="3"/>
  <c r="J17" i="3"/>
  <c r="K17" i="3"/>
  <c r="L17" i="3"/>
  <c r="M17" i="3"/>
  <c r="C18" i="3"/>
  <c r="D18" i="3"/>
  <c r="E18" i="3"/>
  <c r="F18" i="3"/>
  <c r="G18" i="3"/>
  <c r="H18" i="3"/>
  <c r="I18" i="3"/>
  <c r="J18" i="3"/>
  <c r="K18" i="3"/>
  <c r="L18" i="3"/>
  <c r="M18" i="3"/>
  <c r="C19" i="3"/>
  <c r="D19" i="3"/>
  <c r="E19" i="3"/>
  <c r="F19" i="3"/>
  <c r="G19" i="3"/>
  <c r="H19" i="3"/>
  <c r="I19" i="3"/>
  <c r="J19" i="3"/>
  <c r="K19" i="3"/>
  <c r="L19" i="3"/>
  <c r="M19" i="3"/>
  <c r="C20" i="3"/>
  <c r="D20" i="3"/>
  <c r="E20" i="3"/>
  <c r="F20" i="3"/>
  <c r="G20" i="3"/>
  <c r="H20" i="3"/>
  <c r="I20" i="3"/>
  <c r="J20" i="3"/>
  <c r="K20" i="3"/>
  <c r="L20" i="3"/>
  <c r="M20" i="3"/>
  <c r="C21" i="3"/>
  <c r="D27" i="3" s="1"/>
  <c r="D21" i="3"/>
  <c r="C28" i="3" s="1"/>
  <c r="E21" i="3"/>
  <c r="D28" i="3" s="1"/>
  <c r="F21" i="3"/>
  <c r="C29" i="3" s="1"/>
  <c r="G21" i="3"/>
  <c r="D29" i="3" s="1"/>
  <c r="H21" i="3"/>
  <c r="C31" i="3" s="1"/>
  <c r="I21" i="3"/>
  <c r="J21" i="3"/>
  <c r="C32" i="3" s="1"/>
  <c r="K21" i="3"/>
  <c r="D32" i="3" s="1"/>
  <c r="L21" i="3"/>
  <c r="C33" i="3" s="1"/>
  <c r="M21" i="3"/>
  <c r="D33" i="3" s="1"/>
  <c r="B16" i="3"/>
  <c r="B17" i="3"/>
  <c r="B18" i="3"/>
  <c r="B19" i="3"/>
  <c r="B20" i="3"/>
  <c r="B21" i="3"/>
  <c r="C27" i="3" s="1"/>
  <c r="B15" i="3"/>
  <c r="D30" i="3" l="1"/>
  <c r="D31" i="3"/>
  <c r="Q27" i="3"/>
  <c r="R32" i="3"/>
  <c r="R30" i="3"/>
  <c r="R31" i="3"/>
  <c r="R29" i="3"/>
  <c r="R28" i="3"/>
  <c r="R27" i="3"/>
  <c r="C30" i="3"/>
  <c r="E27" i="3" s="1"/>
  <c r="Q33" i="3"/>
  <c r="Q32" i="3"/>
  <c r="Q30" i="3"/>
  <c r="Q31" i="3"/>
  <c r="Q28" i="3"/>
  <c r="C41" i="3" l="1"/>
  <c r="K42" i="3"/>
  <c r="G42" i="3"/>
  <c r="N41" i="3"/>
  <c r="J41" i="3"/>
  <c r="F41" i="3"/>
  <c r="M40" i="3"/>
  <c r="I40" i="3"/>
  <c r="E40" i="3"/>
  <c r="L39" i="3"/>
  <c r="H39" i="3"/>
  <c r="D39" i="3"/>
  <c r="K38" i="3"/>
  <c r="G38" i="3"/>
  <c r="N37" i="3"/>
  <c r="J37" i="3"/>
  <c r="F37" i="3"/>
  <c r="C37" i="3"/>
  <c r="C40" i="3"/>
  <c r="N42" i="3"/>
  <c r="F42" i="3"/>
  <c r="M41" i="3"/>
  <c r="I41" i="3"/>
  <c r="E41" i="3"/>
  <c r="L40" i="3"/>
  <c r="H40" i="3"/>
  <c r="D40" i="3"/>
  <c r="K39" i="3"/>
  <c r="G39" i="3"/>
  <c r="N38" i="3"/>
  <c r="J38" i="3"/>
  <c r="F38" i="3"/>
  <c r="M37" i="3"/>
  <c r="I37" i="3"/>
  <c r="E37" i="3"/>
  <c r="M42" i="3"/>
  <c r="I42" i="3"/>
  <c r="E42" i="3"/>
  <c r="L41" i="3"/>
  <c r="H41" i="3"/>
  <c r="D41" i="3"/>
  <c r="K40" i="3"/>
  <c r="G40" i="3"/>
  <c r="N39" i="3"/>
  <c r="J39" i="3"/>
  <c r="F39" i="3"/>
  <c r="M38" i="3"/>
  <c r="I38" i="3"/>
  <c r="E38" i="3"/>
  <c r="L37" i="3"/>
  <c r="H37" i="3"/>
  <c r="D37" i="3"/>
  <c r="C39" i="3"/>
  <c r="C42" i="3"/>
  <c r="C38" i="3"/>
  <c r="L42" i="3"/>
  <c r="H42" i="3"/>
  <c r="D42" i="3"/>
  <c r="K41" i="3"/>
  <c r="G41" i="3"/>
  <c r="N40" i="3"/>
  <c r="J40" i="3"/>
  <c r="F40" i="3"/>
  <c r="M39" i="3"/>
  <c r="I39" i="3"/>
  <c r="E39" i="3"/>
  <c r="L38" i="3"/>
  <c r="H38" i="3"/>
  <c r="D38" i="3"/>
  <c r="K37" i="3"/>
  <c r="G37" i="3"/>
  <c r="T27" i="3"/>
  <c r="F27" i="3"/>
  <c r="G27" i="3" s="1"/>
  <c r="S27" i="3"/>
  <c r="Q37" i="3" l="1"/>
  <c r="S37" i="3"/>
  <c r="U37" i="3"/>
  <c r="Q38" i="3"/>
  <c r="S38" i="3"/>
  <c r="U38" i="3"/>
  <c r="Q39" i="3"/>
  <c r="S39" i="3"/>
  <c r="U39" i="3"/>
  <c r="Q40" i="3"/>
  <c r="S40" i="3"/>
  <c r="U40" i="3"/>
  <c r="Q41" i="3"/>
  <c r="S41" i="3"/>
  <c r="U41" i="3"/>
  <c r="Q42" i="3"/>
  <c r="S42" i="3"/>
  <c r="U42" i="3"/>
  <c r="W37" i="3"/>
  <c r="Y37" i="3"/>
  <c r="AA37" i="3"/>
  <c r="W38" i="3"/>
  <c r="Y38" i="3"/>
  <c r="AA38" i="3"/>
  <c r="W39" i="3"/>
  <c r="Y39" i="3"/>
  <c r="AA39" i="3"/>
  <c r="W40" i="3"/>
  <c r="Y40" i="3"/>
  <c r="AA40" i="3"/>
  <c r="W41" i="3"/>
  <c r="Y41" i="3"/>
  <c r="AA41" i="3"/>
  <c r="W42" i="3"/>
  <c r="Y42" i="3"/>
  <c r="AA42" i="3"/>
  <c r="R37" i="3"/>
  <c r="T37" i="3"/>
  <c r="V37" i="3"/>
  <c r="R38" i="3"/>
  <c r="T38" i="3"/>
  <c r="V38" i="3"/>
  <c r="R39" i="3"/>
  <c r="T39" i="3"/>
  <c r="V39" i="3"/>
  <c r="R40" i="3"/>
  <c r="T40" i="3"/>
  <c r="V40" i="3"/>
  <c r="R41" i="3"/>
  <c r="T41" i="3"/>
  <c r="V41" i="3"/>
  <c r="R42" i="3"/>
  <c r="T42" i="3"/>
  <c r="V42" i="3"/>
  <c r="X37" i="3"/>
  <c r="Z37" i="3"/>
  <c r="AB37" i="3"/>
  <c r="X38" i="3"/>
  <c r="Z38" i="3"/>
  <c r="AB38" i="3"/>
  <c r="X39" i="3"/>
  <c r="Z39" i="3"/>
  <c r="AB39" i="3"/>
  <c r="X40" i="3"/>
  <c r="Z40" i="3"/>
  <c r="AB40" i="3"/>
  <c r="X41" i="3"/>
  <c r="Z41" i="3"/>
  <c r="AB41" i="3"/>
  <c r="Z42" i="3"/>
  <c r="AB42" i="3"/>
  <c r="U27" i="3"/>
</calcChain>
</file>

<file path=xl/sharedStrings.xml><?xml version="1.0" encoding="utf-8"?>
<sst xmlns="http://schemas.openxmlformats.org/spreadsheetml/2006/main" count="238" uniqueCount="62">
  <si>
    <t>User: USER</t>
  </si>
  <si>
    <t>Path: C:\Program Files (x86)\BMG\NEPHELOgalaxy\User\Data\</t>
  </si>
  <si>
    <t>Test ID: 1167</t>
  </si>
  <si>
    <t>Test Name: SOLUBILITY TEST</t>
  </si>
  <si>
    <t>Date: 9/9/2015</t>
  </si>
  <si>
    <t>Time: 1:47:47 PM</t>
  </si>
  <si>
    <t>ID1: Roche compounds</t>
  </si>
  <si>
    <t>ID2: 20mM  kpo4 pH-7.4,</t>
  </si>
  <si>
    <t>ID3: 0MIN_09.09.15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</si>
  <si>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</si>
  <si>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</si>
  <si>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</si>
  <si>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</si>
  <si>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</si>
  <si>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</si>
  <si>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</si>
  <si>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</si>
  <si>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</si>
  <si>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</si>
  <si>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Test ID: 1169</t>
  </si>
  <si>
    <t>Time: 2:29:18 PM</t>
  </si>
  <si>
    <t>ID1: Roche test cpds</t>
  </si>
  <si>
    <t>ID3: 30MIN_09.09.15</t>
  </si>
  <si>
    <t>Plate map</t>
  </si>
  <si>
    <t>Conditions</t>
  </si>
  <si>
    <t>Buffer</t>
  </si>
  <si>
    <t>20mM, KPO4 pH-7.4</t>
  </si>
  <si>
    <t>VC</t>
  </si>
  <si>
    <t>1% DMSO</t>
  </si>
  <si>
    <t>Raw Data: 0min</t>
  </si>
  <si>
    <t>Raw Data: 30min</t>
  </si>
  <si>
    <t>*Error</t>
  </si>
  <si>
    <t>Analysis</t>
  </si>
  <si>
    <t>Replicates</t>
  </si>
  <si>
    <t>Avg</t>
  </si>
  <si>
    <t>STDEV</t>
  </si>
  <si>
    <t>% CV</t>
  </si>
  <si>
    <t>Fold insolubility</t>
  </si>
  <si>
    <t>Conc. (µM)</t>
  </si>
  <si>
    <t>*1009</t>
  </si>
  <si>
    <t>31.6µM</t>
  </si>
  <si>
    <t>10µM</t>
  </si>
  <si>
    <t>3.16µM</t>
  </si>
  <si>
    <t>1µM</t>
  </si>
  <si>
    <t>0.3µM</t>
  </si>
  <si>
    <t>0.1µM</t>
  </si>
  <si>
    <t>975*</t>
  </si>
  <si>
    <t>RO 01</t>
  </si>
  <si>
    <t>RO 02</t>
  </si>
  <si>
    <t>RO 03</t>
  </si>
  <si>
    <t>RO 04</t>
  </si>
  <si>
    <t>RO 05</t>
  </si>
  <si>
    <t>RO 06</t>
  </si>
  <si>
    <t>RO 07</t>
  </si>
  <si>
    <t>RO 08</t>
  </si>
  <si>
    <t>RO 09</t>
  </si>
  <si>
    <t>RO 10</t>
  </si>
  <si>
    <t>RO 11</t>
  </si>
  <si>
    <t>RO 12</t>
  </si>
  <si>
    <t>*984</t>
  </si>
  <si>
    <t>*1078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</si>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</sst>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7" xfId="0" applyBorder="1"/>
    <xf numFmtId="2" fontId="0" fillId="0" borderId="4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7" xfId="0" applyNumberFormat="1" applyBorder="1"/>
    <xf numFmtId="0" fontId="0" fillId="0" borderId="7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0" borderId="7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R13" sqref="R13"/>
    </sheetView>
  </sheetViews>
  <sheetFormatPr defaultRowHeight="15" x14ac:dyDescent="0.25"/>
  <cols>
    <col min="1" max="1" width="4.28515625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3">
        <v>395</v>
      </c>
      <c r="C14" s="4">
        <v>531</v>
      </c>
      <c r="D14" s="4">
        <v>434</v>
      </c>
      <c r="E14" s="4">
        <v>377</v>
      </c>
      <c r="F14" s="4">
        <v>1187</v>
      </c>
      <c r="G14" s="4">
        <v>802</v>
      </c>
      <c r="H14" s="4">
        <v>400</v>
      </c>
      <c r="I14" s="4">
        <v>301</v>
      </c>
      <c r="J14" s="4">
        <v>320</v>
      </c>
      <c r="K14" s="4">
        <v>392</v>
      </c>
      <c r="L14" s="4">
        <v>319</v>
      </c>
      <c r="M14" s="5">
        <v>515</v>
      </c>
    </row>
    <row r="15" spans="1:13" x14ac:dyDescent="0.25">
      <c r="A15" s="2" t="s">
        <v>12</v>
      </c>
      <c r="B15" s="6">
        <v>357</v>
      </c>
      <c r="C15" s="7">
        <v>457</v>
      </c>
      <c r="D15" s="7">
        <v>461</v>
      </c>
      <c r="E15" s="7">
        <v>381</v>
      </c>
      <c r="F15" s="7">
        <v>427</v>
      </c>
      <c r="G15" s="7">
        <v>334</v>
      </c>
      <c r="H15" s="7">
        <v>364</v>
      </c>
      <c r="I15" s="7">
        <v>359</v>
      </c>
      <c r="J15" s="7">
        <v>355</v>
      </c>
      <c r="K15" s="7">
        <v>289</v>
      </c>
      <c r="L15" s="7">
        <v>341</v>
      </c>
      <c r="M15" s="8">
        <v>493</v>
      </c>
    </row>
    <row r="16" spans="1:13" x14ac:dyDescent="0.25">
      <c r="A16" s="2" t="s">
        <v>13</v>
      </c>
      <c r="B16" s="6">
        <v>361</v>
      </c>
      <c r="C16" s="7">
        <v>388</v>
      </c>
      <c r="D16" s="7">
        <v>339</v>
      </c>
      <c r="E16" s="7">
        <v>404</v>
      </c>
      <c r="F16" s="7">
        <v>481</v>
      </c>
      <c r="G16" s="7">
        <v>344</v>
      </c>
      <c r="H16" s="7">
        <v>275</v>
      </c>
      <c r="I16" s="7">
        <v>342</v>
      </c>
      <c r="J16" s="7">
        <v>302</v>
      </c>
      <c r="K16" s="7">
        <v>326</v>
      </c>
      <c r="L16" s="7">
        <v>297</v>
      </c>
      <c r="M16" s="8">
        <v>347</v>
      </c>
    </row>
    <row r="17" spans="1:13" x14ac:dyDescent="0.25">
      <c r="A17" s="2" t="s">
        <v>14</v>
      </c>
      <c r="B17" s="6">
        <v>403</v>
      </c>
      <c r="C17" s="7">
        <v>373</v>
      </c>
      <c r="D17" s="7">
        <v>426</v>
      </c>
      <c r="E17" s="7">
        <v>401</v>
      </c>
      <c r="F17" s="7">
        <v>387</v>
      </c>
      <c r="G17" s="7">
        <v>413</v>
      </c>
      <c r="H17" s="7">
        <v>657</v>
      </c>
      <c r="I17" s="7">
        <v>447</v>
      </c>
      <c r="J17" s="7">
        <v>501</v>
      </c>
      <c r="K17" s="7">
        <v>354</v>
      </c>
      <c r="L17" s="7">
        <v>331</v>
      </c>
      <c r="M17" s="8">
        <v>342</v>
      </c>
    </row>
    <row r="18" spans="1:13" x14ac:dyDescent="0.25">
      <c r="A18" s="2" t="s">
        <v>15</v>
      </c>
      <c r="B18" s="6">
        <v>370</v>
      </c>
      <c r="C18" s="7">
        <v>412</v>
      </c>
      <c r="D18" s="7">
        <v>317</v>
      </c>
      <c r="E18" s="7">
        <v>454</v>
      </c>
      <c r="F18" s="7">
        <v>814</v>
      </c>
      <c r="G18" s="7">
        <v>404</v>
      </c>
      <c r="H18" s="7">
        <v>414</v>
      </c>
      <c r="I18" s="7">
        <v>447</v>
      </c>
      <c r="J18" s="7">
        <v>477</v>
      </c>
      <c r="K18" s="7">
        <v>324</v>
      </c>
      <c r="L18" s="7">
        <v>317</v>
      </c>
      <c r="M18" s="8">
        <v>355</v>
      </c>
    </row>
    <row r="19" spans="1:13" x14ac:dyDescent="0.25">
      <c r="A19" s="2" t="s">
        <v>16</v>
      </c>
      <c r="B19" s="6">
        <v>352</v>
      </c>
      <c r="C19" s="7">
        <v>461</v>
      </c>
      <c r="D19" s="7">
        <v>338</v>
      </c>
      <c r="E19" s="7">
        <v>320</v>
      </c>
      <c r="F19" s="7">
        <v>344</v>
      </c>
      <c r="G19" s="7">
        <v>311</v>
      </c>
      <c r="H19" s="7">
        <v>304</v>
      </c>
      <c r="I19" s="7" t="s">
        <v>59</v>
      </c>
      <c r="J19" s="7">
        <v>300</v>
      </c>
      <c r="K19" s="7">
        <v>307</v>
      </c>
      <c r="L19" s="7">
        <v>292</v>
      </c>
      <c r="M19" s="8">
        <v>321</v>
      </c>
    </row>
    <row r="20" spans="1:13" x14ac:dyDescent="0.25">
      <c r="A20" s="2" t="s">
        <v>17</v>
      </c>
      <c r="B20" s="6">
        <v>420</v>
      </c>
      <c r="C20" s="7">
        <v>355</v>
      </c>
      <c r="D20" s="7">
        <v>319</v>
      </c>
      <c r="E20" s="7">
        <v>370</v>
      </c>
      <c r="F20" s="7" t="s">
        <v>39</v>
      </c>
      <c r="G20" s="7">
        <v>311</v>
      </c>
      <c r="H20" s="7">
        <v>452</v>
      </c>
      <c r="I20" s="7">
        <v>490</v>
      </c>
      <c r="J20" s="7">
        <v>391</v>
      </c>
      <c r="K20" s="7">
        <v>418</v>
      </c>
      <c r="L20" s="7">
        <v>411</v>
      </c>
      <c r="M20" s="8">
        <v>426</v>
      </c>
    </row>
    <row r="21" spans="1:13" x14ac:dyDescent="0.25">
      <c r="A21" s="2" t="s">
        <v>18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F25" sqref="F25"/>
    </sheetView>
  </sheetViews>
  <sheetFormatPr defaultRowHeight="15" x14ac:dyDescent="0.25"/>
  <sheetData>
    <row r="3" spans="1:13" x14ac:dyDescent="0.25">
      <c r="A3" s="13" t="s">
        <v>0</v>
      </c>
      <c r="B3" s="12"/>
      <c r="C3" s="12"/>
      <c r="D3" s="13" t="s">
        <v>1</v>
      </c>
      <c r="E3" s="12"/>
      <c r="F3" s="12"/>
      <c r="G3" s="12"/>
      <c r="H3" s="12"/>
      <c r="I3" s="12"/>
      <c r="J3" s="12"/>
      <c r="K3" s="13" t="s">
        <v>19</v>
      </c>
      <c r="L3" s="12"/>
      <c r="M3" s="12"/>
    </row>
    <row r="4" spans="1:13" x14ac:dyDescent="0.25">
      <c r="A4" s="13" t="s">
        <v>3</v>
      </c>
      <c r="B4" s="12"/>
      <c r="C4" s="12"/>
      <c r="D4" s="12"/>
      <c r="E4" s="12"/>
      <c r="F4" s="12"/>
      <c r="G4" s="12"/>
      <c r="H4" s="12"/>
      <c r="I4" s="13" t="s">
        <v>4</v>
      </c>
      <c r="J4" s="12"/>
      <c r="K4" s="13" t="s">
        <v>20</v>
      </c>
      <c r="L4" s="12"/>
      <c r="M4" s="12"/>
    </row>
    <row r="5" spans="1:13" x14ac:dyDescent="0.25">
      <c r="A5" s="13" t="s">
        <v>21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A6" s="13" t="s">
        <v>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5">
      <c r="A7" s="13" t="s">
        <v>22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5">
      <c r="A8" s="13" t="s">
        <v>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12" spans="1:13" x14ac:dyDescent="0.25">
      <c r="A12" s="12"/>
      <c r="B12" s="12" t="s">
        <v>10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25">
      <c r="A13" s="12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>
        <v>10</v>
      </c>
      <c r="L13" s="14">
        <v>11</v>
      </c>
      <c r="M13" s="14">
        <v>12</v>
      </c>
    </row>
    <row r="14" spans="1:13" x14ac:dyDescent="0.25">
      <c r="A14" s="14" t="s">
        <v>11</v>
      </c>
      <c r="B14" s="15">
        <v>511</v>
      </c>
      <c r="C14" s="16">
        <v>631</v>
      </c>
      <c r="D14" s="16">
        <v>555</v>
      </c>
      <c r="E14" s="16">
        <v>527</v>
      </c>
      <c r="F14" s="16">
        <v>3401</v>
      </c>
      <c r="G14" s="16">
        <v>2706</v>
      </c>
      <c r="H14" s="16">
        <v>479</v>
      </c>
      <c r="I14" s="16">
        <v>453</v>
      </c>
      <c r="J14" s="16">
        <v>465</v>
      </c>
      <c r="K14" s="16">
        <v>554</v>
      </c>
      <c r="L14" s="16">
        <v>437</v>
      </c>
      <c r="M14" s="17">
        <v>551</v>
      </c>
    </row>
    <row r="15" spans="1:13" x14ac:dyDescent="0.25">
      <c r="A15" s="14" t="s">
        <v>12</v>
      </c>
      <c r="B15" s="18">
        <v>594</v>
      </c>
      <c r="C15" s="19">
        <v>621</v>
      </c>
      <c r="D15" s="19">
        <v>574</v>
      </c>
      <c r="E15" s="19">
        <v>535</v>
      </c>
      <c r="F15" s="19">
        <v>805</v>
      </c>
      <c r="G15" s="19">
        <v>531</v>
      </c>
      <c r="H15" s="19">
        <v>506</v>
      </c>
      <c r="I15" s="19">
        <v>486</v>
      </c>
      <c r="J15" s="19">
        <v>500</v>
      </c>
      <c r="K15" s="19">
        <v>447</v>
      </c>
      <c r="L15" s="19">
        <v>471</v>
      </c>
      <c r="M15" s="20">
        <v>498</v>
      </c>
    </row>
    <row r="16" spans="1:13" x14ac:dyDescent="0.25">
      <c r="A16" s="14" t="s">
        <v>13</v>
      </c>
      <c r="B16" s="18">
        <v>607</v>
      </c>
      <c r="C16" s="19">
        <v>492</v>
      </c>
      <c r="D16" s="19">
        <v>491</v>
      </c>
      <c r="E16" s="19">
        <v>517</v>
      </c>
      <c r="F16" s="19">
        <v>447</v>
      </c>
      <c r="G16" s="19">
        <v>553</v>
      </c>
      <c r="H16" s="19">
        <v>547</v>
      </c>
      <c r="I16" s="19">
        <v>493</v>
      </c>
      <c r="J16" s="19">
        <v>415</v>
      </c>
      <c r="K16" s="19">
        <v>444</v>
      </c>
      <c r="L16" s="19">
        <v>417</v>
      </c>
      <c r="M16" s="20">
        <v>448</v>
      </c>
    </row>
    <row r="17" spans="1:13" x14ac:dyDescent="0.25">
      <c r="A17" s="14" t="s">
        <v>14</v>
      </c>
      <c r="B17" s="18">
        <v>554</v>
      </c>
      <c r="C17" s="19">
        <v>505</v>
      </c>
      <c r="D17" s="19">
        <v>550</v>
      </c>
      <c r="E17" s="19">
        <v>520</v>
      </c>
      <c r="F17" s="19">
        <v>518</v>
      </c>
      <c r="G17" s="19">
        <v>541</v>
      </c>
      <c r="H17" s="19">
        <v>599</v>
      </c>
      <c r="I17" s="19">
        <v>573</v>
      </c>
      <c r="J17" s="19">
        <v>640</v>
      </c>
      <c r="K17" s="19">
        <v>479</v>
      </c>
      <c r="L17" s="19">
        <v>463</v>
      </c>
      <c r="M17" s="20">
        <v>480</v>
      </c>
    </row>
    <row r="18" spans="1:13" x14ac:dyDescent="0.25">
      <c r="A18" s="14" t="s">
        <v>15</v>
      </c>
      <c r="B18" s="18">
        <v>486</v>
      </c>
      <c r="C18" s="19">
        <v>489</v>
      </c>
      <c r="D18" s="19">
        <v>457</v>
      </c>
      <c r="E18" s="19">
        <v>576</v>
      </c>
      <c r="F18" s="19">
        <v>969</v>
      </c>
      <c r="G18" s="19">
        <v>538</v>
      </c>
      <c r="H18" s="19">
        <v>545</v>
      </c>
      <c r="I18" s="19">
        <v>600</v>
      </c>
      <c r="J18" s="19">
        <v>596</v>
      </c>
      <c r="K18" s="19">
        <v>469</v>
      </c>
      <c r="L18" s="19">
        <v>461</v>
      </c>
      <c r="M18" s="20">
        <v>500</v>
      </c>
    </row>
    <row r="19" spans="1:13" x14ac:dyDescent="0.25">
      <c r="A19" s="14" t="s">
        <v>16</v>
      </c>
      <c r="B19" s="18">
        <v>491</v>
      </c>
      <c r="C19" s="19">
        <v>637</v>
      </c>
      <c r="D19" s="19">
        <v>470</v>
      </c>
      <c r="E19" s="19">
        <v>464</v>
      </c>
      <c r="F19" s="19">
        <v>475</v>
      </c>
      <c r="G19" s="19">
        <v>457</v>
      </c>
      <c r="H19" s="19">
        <v>441</v>
      </c>
      <c r="I19" s="19" t="s">
        <v>60</v>
      </c>
      <c r="J19" s="19">
        <v>435</v>
      </c>
      <c r="K19" s="19">
        <v>440</v>
      </c>
      <c r="L19" s="19">
        <v>427</v>
      </c>
      <c r="M19" s="20">
        <v>433</v>
      </c>
    </row>
    <row r="20" spans="1:13" x14ac:dyDescent="0.25">
      <c r="A20" s="14" t="s">
        <v>17</v>
      </c>
      <c r="B20" s="18">
        <v>714</v>
      </c>
      <c r="C20" s="19">
        <v>453</v>
      </c>
      <c r="D20" s="19">
        <v>439</v>
      </c>
      <c r="E20" s="19">
        <v>430</v>
      </c>
      <c r="F20" s="19" t="s">
        <v>46</v>
      </c>
      <c r="G20" s="19">
        <v>433</v>
      </c>
      <c r="H20" s="19">
        <v>521</v>
      </c>
      <c r="I20" s="19">
        <v>593</v>
      </c>
      <c r="J20" s="19">
        <v>494</v>
      </c>
      <c r="K20" s="19">
        <v>469</v>
      </c>
      <c r="L20" s="19">
        <v>515</v>
      </c>
      <c r="M20" s="20">
        <v>500</v>
      </c>
    </row>
    <row r="21" spans="1:13" x14ac:dyDescent="0.25">
      <c r="A21" s="14" t="s">
        <v>18</v>
      </c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tabSelected="1" zoomScale="90" zoomScaleNormal="90" workbookViewId="0">
      <selection activeCell="J30" sqref="J30"/>
    </sheetView>
  </sheetViews>
  <sheetFormatPr defaultRowHeight="15" x14ac:dyDescent="0.25"/>
  <sheetData>
    <row r="1" spans="1:28" x14ac:dyDescent="0.25">
      <c r="A1" s="25" t="s">
        <v>23</v>
      </c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8" x14ac:dyDescent="0.25">
      <c r="A2" s="76"/>
      <c r="B2" s="75">
        <v>1</v>
      </c>
      <c r="C2" s="75">
        <v>2</v>
      </c>
      <c r="D2" s="75">
        <v>3</v>
      </c>
      <c r="E2" s="75">
        <v>4</v>
      </c>
      <c r="F2" s="75">
        <v>5</v>
      </c>
      <c r="G2" s="75">
        <v>6</v>
      </c>
      <c r="H2" s="75">
        <v>7</v>
      </c>
      <c r="I2" s="75">
        <v>8</v>
      </c>
      <c r="J2" s="75">
        <v>9</v>
      </c>
      <c r="K2" s="75">
        <v>10</v>
      </c>
      <c r="L2" s="75">
        <v>11</v>
      </c>
      <c r="M2" s="75">
        <v>12</v>
      </c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8" x14ac:dyDescent="0.25">
      <c r="A3" s="73" t="s">
        <v>11</v>
      </c>
      <c r="B3" s="29" t="s">
        <v>40</v>
      </c>
      <c r="C3" s="30" t="s">
        <v>40</v>
      </c>
      <c r="D3" s="29" t="s">
        <v>40</v>
      </c>
      <c r="E3" s="30" t="s">
        <v>40</v>
      </c>
      <c r="F3" s="29" t="s">
        <v>40</v>
      </c>
      <c r="G3" s="30" t="s">
        <v>40</v>
      </c>
      <c r="H3" s="29" t="s">
        <v>40</v>
      </c>
      <c r="I3" s="30" t="s">
        <v>40</v>
      </c>
      <c r="J3" s="29" t="s">
        <v>40</v>
      </c>
      <c r="K3" s="30" t="s">
        <v>40</v>
      </c>
      <c r="L3" s="29" t="s">
        <v>40</v>
      </c>
      <c r="M3" s="30" t="s">
        <v>40</v>
      </c>
      <c r="N3" s="24"/>
      <c r="O3" s="25" t="s">
        <v>24</v>
      </c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8" x14ac:dyDescent="0.25">
      <c r="A4" s="73" t="s">
        <v>12</v>
      </c>
      <c r="B4" s="29" t="s">
        <v>41</v>
      </c>
      <c r="C4" s="30" t="s">
        <v>41</v>
      </c>
      <c r="D4" s="29" t="s">
        <v>41</v>
      </c>
      <c r="E4" s="30" t="s">
        <v>41</v>
      </c>
      <c r="F4" s="29" t="s">
        <v>41</v>
      </c>
      <c r="G4" s="30" t="s">
        <v>41</v>
      </c>
      <c r="H4" s="29" t="s">
        <v>41</v>
      </c>
      <c r="I4" s="30" t="s">
        <v>41</v>
      </c>
      <c r="J4" s="29" t="s">
        <v>41</v>
      </c>
      <c r="K4" s="30" t="s">
        <v>41</v>
      </c>
      <c r="L4" s="29" t="s">
        <v>41</v>
      </c>
      <c r="M4" s="30" t="s">
        <v>41</v>
      </c>
      <c r="N4" s="24"/>
      <c r="O4" s="26" t="s">
        <v>25</v>
      </c>
      <c r="P4" s="49" t="s">
        <v>26</v>
      </c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8" x14ac:dyDescent="0.25">
      <c r="A5" s="73" t="s">
        <v>13</v>
      </c>
      <c r="B5" s="29" t="s">
        <v>42</v>
      </c>
      <c r="C5" s="30" t="s">
        <v>42</v>
      </c>
      <c r="D5" s="29" t="s">
        <v>42</v>
      </c>
      <c r="E5" s="30" t="s">
        <v>42</v>
      </c>
      <c r="F5" s="29" t="s">
        <v>42</v>
      </c>
      <c r="G5" s="30" t="s">
        <v>42</v>
      </c>
      <c r="H5" s="29" t="s">
        <v>42</v>
      </c>
      <c r="I5" s="30" t="s">
        <v>42</v>
      </c>
      <c r="J5" s="29" t="s">
        <v>42</v>
      </c>
      <c r="K5" s="30" t="s">
        <v>42</v>
      </c>
      <c r="L5" s="29" t="s">
        <v>42</v>
      </c>
      <c r="M5" s="30" t="s">
        <v>42</v>
      </c>
      <c r="N5" s="24"/>
      <c r="O5" s="26" t="s">
        <v>27</v>
      </c>
      <c r="P5" s="26" t="s">
        <v>28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8" x14ac:dyDescent="0.25">
      <c r="A6" s="73" t="s">
        <v>14</v>
      </c>
      <c r="B6" s="29" t="s">
        <v>43</v>
      </c>
      <c r="C6" s="30" t="s">
        <v>43</v>
      </c>
      <c r="D6" s="29" t="s">
        <v>43</v>
      </c>
      <c r="E6" s="30" t="s">
        <v>43</v>
      </c>
      <c r="F6" s="29" t="s">
        <v>43</v>
      </c>
      <c r="G6" s="30" t="s">
        <v>43</v>
      </c>
      <c r="H6" s="29" t="s">
        <v>43</v>
      </c>
      <c r="I6" s="30" t="s">
        <v>43</v>
      </c>
      <c r="J6" s="29" t="s">
        <v>43</v>
      </c>
      <c r="K6" s="30" t="s">
        <v>43</v>
      </c>
      <c r="L6" s="29" t="s">
        <v>43</v>
      </c>
      <c r="M6" s="30" t="s">
        <v>43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8" x14ac:dyDescent="0.25">
      <c r="A7" s="73" t="s">
        <v>15</v>
      </c>
      <c r="B7" s="29" t="s">
        <v>44</v>
      </c>
      <c r="C7" s="30" t="s">
        <v>44</v>
      </c>
      <c r="D7" s="29" t="s">
        <v>44</v>
      </c>
      <c r="E7" s="30" t="s">
        <v>44</v>
      </c>
      <c r="F7" s="29" t="s">
        <v>44</v>
      </c>
      <c r="G7" s="30" t="s">
        <v>44</v>
      </c>
      <c r="H7" s="29" t="s">
        <v>44</v>
      </c>
      <c r="I7" s="30" t="s">
        <v>44</v>
      </c>
      <c r="J7" s="29" t="s">
        <v>44</v>
      </c>
      <c r="K7" s="30" t="s">
        <v>44</v>
      </c>
      <c r="L7" s="29" t="s">
        <v>44</v>
      </c>
      <c r="M7" s="30" t="s">
        <v>44</v>
      </c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8" x14ac:dyDescent="0.25">
      <c r="A8" s="73" t="s">
        <v>16</v>
      </c>
      <c r="B8" s="29" t="s">
        <v>45</v>
      </c>
      <c r="C8" s="30" t="s">
        <v>45</v>
      </c>
      <c r="D8" s="29" t="s">
        <v>45</v>
      </c>
      <c r="E8" s="30" t="s">
        <v>45</v>
      </c>
      <c r="F8" s="29" t="s">
        <v>45</v>
      </c>
      <c r="G8" s="30" t="s">
        <v>45</v>
      </c>
      <c r="H8" s="29" t="s">
        <v>45</v>
      </c>
      <c r="I8" s="30" t="s">
        <v>45</v>
      </c>
      <c r="J8" s="29" t="s">
        <v>45</v>
      </c>
      <c r="K8" s="30" t="s">
        <v>45</v>
      </c>
      <c r="L8" s="29" t="s">
        <v>45</v>
      </c>
      <c r="M8" s="30" t="s">
        <v>45</v>
      </c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8" x14ac:dyDescent="0.25">
      <c r="A9" s="73" t="s">
        <v>17</v>
      </c>
      <c r="B9" s="28" t="s">
        <v>27</v>
      </c>
      <c r="C9" s="28" t="s">
        <v>27</v>
      </c>
      <c r="D9" s="28" t="s">
        <v>27</v>
      </c>
      <c r="E9" s="28" t="s">
        <v>27</v>
      </c>
      <c r="F9" s="28" t="s">
        <v>27</v>
      </c>
      <c r="G9" s="28" t="s">
        <v>27</v>
      </c>
      <c r="H9" s="28" t="s">
        <v>27</v>
      </c>
      <c r="I9" s="28" t="s">
        <v>27</v>
      </c>
      <c r="J9" s="28" t="s">
        <v>27</v>
      </c>
      <c r="K9" s="28" t="s">
        <v>27</v>
      </c>
      <c r="L9" s="28" t="s">
        <v>27</v>
      </c>
      <c r="M9" s="28" t="s">
        <v>27</v>
      </c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8" x14ac:dyDescent="0.25">
      <c r="A10" s="73" t="s">
        <v>18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32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28" x14ac:dyDescent="0.25">
      <c r="A11" s="74"/>
      <c r="B11" s="77" t="s">
        <v>47</v>
      </c>
      <c r="C11" s="77" t="s">
        <v>48</v>
      </c>
      <c r="D11" s="77" t="s">
        <v>49</v>
      </c>
      <c r="E11" s="77" t="s">
        <v>50</v>
      </c>
      <c r="F11" s="77" t="s">
        <v>51</v>
      </c>
      <c r="G11" s="77" t="s">
        <v>52</v>
      </c>
      <c r="H11" s="77" t="s">
        <v>53</v>
      </c>
      <c r="I11" s="77" t="s">
        <v>54</v>
      </c>
      <c r="J11" s="77" t="s">
        <v>55</v>
      </c>
      <c r="K11" s="77" t="s">
        <v>56</v>
      </c>
      <c r="L11" s="77" t="s">
        <v>57</v>
      </c>
      <c r="M11" s="77" t="s">
        <v>58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8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24"/>
      <c r="M12" s="24"/>
      <c r="N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8" x14ac:dyDescent="0.25">
      <c r="A13" s="33" t="s">
        <v>29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24"/>
      <c r="O13" s="33" t="s">
        <v>30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8" ht="15.75" thickBot="1" x14ac:dyDescent="0.3">
      <c r="A14" s="76"/>
      <c r="B14" s="75">
        <v>1</v>
      </c>
      <c r="C14" s="75">
        <v>2</v>
      </c>
      <c r="D14" s="75">
        <v>3</v>
      </c>
      <c r="E14" s="75">
        <v>4</v>
      </c>
      <c r="F14" s="75">
        <v>5</v>
      </c>
      <c r="G14" s="75">
        <v>6</v>
      </c>
      <c r="H14" s="75">
        <v>7</v>
      </c>
      <c r="I14" s="75">
        <v>8</v>
      </c>
      <c r="J14" s="75">
        <v>9</v>
      </c>
      <c r="K14" s="75">
        <v>10</v>
      </c>
      <c r="L14" s="75">
        <v>11</v>
      </c>
      <c r="M14" s="75">
        <v>12</v>
      </c>
      <c r="N14" s="24"/>
      <c r="O14" s="25"/>
      <c r="P14" s="27">
        <v>1</v>
      </c>
      <c r="Q14" s="27">
        <v>2</v>
      </c>
      <c r="R14" s="27">
        <v>3</v>
      </c>
      <c r="S14" s="27">
        <v>4</v>
      </c>
      <c r="T14" s="27">
        <v>5</v>
      </c>
      <c r="U14" s="27">
        <v>6</v>
      </c>
      <c r="V14" s="27">
        <v>7</v>
      </c>
      <c r="W14" s="27">
        <v>8</v>
      </c>
      <c r="X14" s="27">
        <v>9</v>
      </c>
      <c r="Y14" s="27">
        <v>10</v>
      </c>
      <c r="Z14" s="27">
        <v>11</v>
      </c>
      <c r="AA14" s="27">
        <v>12</v>
      </c>
    </row>
    <row r="15" spans="1:28" x14ac:dyDescent="0.25">
      <c r="A15" s="73" t="s">
        <v>11</v>
      </c>
      <c r="B15" s="64">
        <f>'0min'!B14</f>
        <v>395</v>
      </c>
      <c r="C15" s="65">
        <f>'0min'!C14</f>
        <v>531</v>
      </c>
      <c r="D15" s="65">
        <f>'0min'!D14</f>
        <v>434</v>
      </c>
      <c r="E15" s="65">
        <f>'0min'!E14</f>
        <v>377</v>
      </c>
      <c r="F15" s="65">
        <f>'0min'!F14</f>
        <v>1187</v>
      </c>
      <c r="G15" s="65">
        <f>'0min'!G14</f>
        <v>802</v>
      </c>
      <c r="H15" s="65">
        <f>'0min'!H14</f>
        <v>400</v>
      </c>
      <c r="I15" s="65">
        <f>'0min'!I14</f>
        <v>301</v>
      </c>
      <c r="J15" s="65">
        <f>'0min'!J14</f>
        <v>320</v>
      </c>
      <c r="K15" s="65">
        <f>'0min'!K14</f>
        <v>392</v>
      </c>
      <c r="L15" s="65">
        <f>'0min'!L14</f>
        <v>319</v>
      </c>
      <c r="M15" s="66">
        <f>'0min'!M14</f>
        <v>515</v>
      </c>
      <c r="N15" s="24"/>
      <c r="O15" s="26" t="s">
        <v>11</v>
      </c>
      <c r="P15" s="78">
        <f>'30min'!B14</f>
        <v>511</v>
      </c>
      <c r="Q15" s="79">
        <f>'30min'!C14</f>
        <v>631</v>
      </c>
      <c r="R15" s="79">
        <f>'30min'!D14</f>
        <v>555</v>
      </c>
      <c r="S15" s="79">
        <f>'30min'!E14</f>
        <v>527</v>
      </c>
      <c r="T15" s="79">
        <f>'30min'!F14</f>
        <v>3401</v>
      </c>
      <c r="U15" s="79">
        <f>'30min'!G14</f>
        <v>2706</v>
      </c>
      <c r="V15" s="79">
        <f>'30min'!H14</f>
        <v>479</v>
      </c>
      <c r="W15" s="79">
        <f>'30min'!I14</f>
        <v>453</v>
      </c>
      <c r="X15" s="79">
        <f>'30min'!J14</f>
        <v>465</v>
      </c>
      <c r="Y15" s="79">
        <f>'30min'!K14</f>
        <v>554</v>
      </c>
      <c r="Z15" s="79">
        <f>'30min'!L14</f>
        <v>437</v>
      </c>
      <c r="AA15" s="80">
        <f>'30min'!M14</f>
        <v>551</v>
      </c>
    </row>
    <row r="16" spans="1:28" x14ac:dyDescent="0.25">
      <c r="A16" s="73" t="s">
        <v>12</v>
      </c>
      <c r="B16" s="67">
        <f>'0min'!B15</f>
        <v>357</v>
      </c>
      <c r="C16" s="62">
        <f>'0min'!C15</f>
        <v>457</v>
      </c>
      <c r="D16" s="62">
        <f>'0min'!D15</f>
        <v>461</v>
      </c>
      <c r="E16" s="62">
        <f>'0min'!E15</f>
        <v>381</v>
      </c>
      <c r="F16" s="62">
        <f>'0min'!F15</f>
        <v>427</v>
      </c>
      <c r="G16" s="62">
        <f>'0min'!G15</f>
        <v>334</v>
      </c>
      <c r="H16" s="62">
        <f>'0min'!H15</f>
        <v>364</v>
      </c>
      <c r="I16" s="62">
        <f>'0min'!I15</f>
        <v>359</v>
      </c>
      <c r="J16" s="62">
        <f>'0min'!J15</f>
        <v>355</v>
      </c>
      <c r="K16" s="62">
        <f>'0min'!K15</f>
        <v>289</v>
      </c>
      <c r="L16" s="62">
        <f>'0min'!L15</f>
        <v>341</v>
      </c>
      <c r="M16" s="68">
        <f>'0min'!M15</f>
        <v>493</v>
      </c>
      <c r="N16" s="24"/>
      <c r="O16" s="26" t="s">
        <v>12</v>
      </c>
      <c r="P16" s="81">
        <f>'30min'!B15</f>
        <v>594</v>
      </c>
      <c r="Q16" s="48">
        <f>'30min'!C15</f>
        <v>621</v>
      </c>
      <c r="R16" s="48">
        <f>'30min'!D15</f>
        <v>574</v>
      </c>
      <c r="S16" s="48">
        <f>'30min'!E15</f>
        <v>535</v>
      </c>
      <c r="T16" s="48">
        <f>'30min'!F15</f>
        <v>805</v>
      </c>
      <c r="U16" s="48">
        <f>'30min'!G15</f>
        <v>531</v>
      </c>
      <c r="V16" s="48">
        <f>'30min'!H15</f>
        <v>506</v>
      </c>
      <c r="W16" s="48">
        <f>'30min'!I15</f>
        <v>486</v>
      </c>
      <c r="X16" s="48">
        <f>'30min'!J15</f>
        <v>500</v>
      </c>
      <c r="Y16" s="48">
        <f>'30min'!K15</f>
        <v>447</v>
      </c>
      <c r="Z16" s="48">
        <f>'30min'!L15</f>
        <v>471</v>
      </c>
      <c r="AA16" s="82">
        <f>'30min'!M15</f>
        <v>498</v>
      </c>
    </row>
    <row r="17" spans="1:28" x14ac:dyDescent="0.25">
      <c r="A17" s="73" t="s">
        <v>13</v>
      </c>
      <c r="B17" s="67">
        <f>'0min'!B16</f>
        <v>361</v>
      </c>
      <c r="C17" s="62">
        <f>'0min'!C16</f>
        <v>388</v>
      </c>
      <c r="D17" s="62">
        <f>'0min'!D16</f>
        <v>339</v>
      </c>
      <c r="E17" s="62">
        <f>'0min'!E16</f>
        <v>404</v>
      </c>
      <c r="F17" s="62">
        <f>'0min'!F16</f>
        <v>481</v>
      </c>
      <c r="G17" s="62">
        <f>'0min'!G16</f>
        <v>344</v>
      </c>
      <c r="H17" s="62">
        <f>'0min'!H16</f>
        <v>275</v>
      </c>
      <c r="I17" s="62">
        <f>'0min'!I16</f>
        <v>342</v>
      </c>
      <c r="J17" s="62">
        <f>'0min'!J16</f>
        <v>302</v>
      </c>
      <c r="K17" s="62">
        <f>'0min'!K16</f>
        <v>326</v>
      </c>
      <c r="L17" s="62">
        <f>'0min'!L16</f>
        <v>297</v>
      </c>
      <c r="M17" s="68">
        <f>'0min'!M16</f>
        <v>347</v>
      </c>
      <c r="N17" s="24"/>
      <c r="O17" s="26" t="s">
        <v>13</v>
      </c>
      <c r="P17" s="81">
        <f>'30min'!B16</f>
        <v>607</v>
      </c>
      <c r="Q17" s="48">
        <f>'30min'!C16</f>
        <v>492</v>
      </c>
      <c r="R17" s="48">
        <f>'30min'!D16</f>
        <v>491</v>
      </c>
      <c r="S17" s="48">
        <f>'30min'!E16</f>
        <v>517</v>
      </c>
      <c r="T17" s="48">
        <f>'30min'!F16</f>
        <v>447</v>
      </c>
      <c r="U17" s="48">
        <f>'30min'!G16</f>
        <v>553</v>
      </c>
      <c r="V17" s="48">
        <f>'30min'!H16</f>
        <v>547</v>
      </c>
      <c r="W17" s="48">
        <f>'30min'!I16</f>
        <v>493</v>
      </c>
      <c r="X17" s="48">
        <f>'30min'!J16</f>
        <v>415</v>
      </c>
      <c r="Y17" s="48">
        <f>'30min'!K16</f>
        <v>444</v>
      </c>
      <c r="Z17" s="48">
        <f>'30min'!L16</f>
        <v>417</v>
      </c>
      <c r="AA17" s="82">
        <f>'30min'!M16</f>
        <v>448</v>
      </c>
      <c r="AB17" s="24"/>
    </row>
    <row r="18" spans="1:28" x14ac:dyDescent="0.25">
      <c r="A18" s="73" t="s">
        <v>14</v>
      </c>
      <c r="B18" s="67">
        <f>'0min'!B17</f>
        <v>403</v>
      </c>
      <c r="C18" s="62">
        <f>'0min'!C17</f>
        <v>373</v>
      </c>
      <c r="D18" s="62">
        <f>'0min'!D17</f>
        <v>426</v>
      </c>
      <c r="E18" s="62">
        <f>'0min'!E17</f>
        <v>401</v>
      </c>
      <c r="F18" s="62">
        <f>'0min'!F17</f>
        <v>387</v>
      </c>
      <c r="G18" s="62">
        <f>'0min'!G17</f>
        <v>413</v>
      </c>
      <c r="H18" s="62">
        <f>'0min'!H17</f>
        <v>657</v>
      </c>
      <c r="I18" s="62">
        <f>'0min'!I17</f>
        <v>447</v>
      </c>
      <c r="J18" s="62">
        <f>'0min'!J17</f>
        <v>501</v>
      </c>
      <c r="K18" s="62">
        <f>'0min'!K17</f>
        <v>354</v>
      </c>
      <c r="L18" s="62">
        <f>'0min'!L17</f>
        <v>331</v>
      </c>
      <c r="M18" s="68">
        <f>'0min'!M17</f>
        <v>342</v>
      </c>
      <c r="N18" s="24"/>
      <c r="O18" s="26" t="s">
        <v>14</v>
      </c>
      <c r="P18" s="81">
        <f>'30min'!B17</f>
        <v>554</v>
      </c>
      <c r="Q18" s="48">
        <f>'30min'!C17</f>
        <v>505</v>
      </c>
      <c r="R18" s="48">
        <f>'30min'!D17</f>
        <v>550</v>
      </c>
      <c r="S18" s="48">
        <f>'30min'!E17</f>
        <v>520</v>
      </c>
      <c r="T18" s="48">
        <f>'30min'!F17</f>
        <v>518</v>
      </c>
      <c r="U18" s="48">
        <f>'30min'!G17</f>
        <v>541</v>
      </c>
      <c r="V18" s="48">
        <f>'30min'!H17</f>
        <v>599</v>
      </c>
      <c r="W18" s="48">
        <f>'30min'!I17</f>
        <v>573</v>
      </c>
      <c r="X18" s="48">
        <f>'30min'!J17</f>
        <v>640</v>
      </c>
      <c r="Y18" s="48">
        <f>'30min'!K17</f>
        <v>479</v>
      </c>
      <c r="Z18" s="48">
        <f>'30min'!L17</f>
        <v>463</v>
      </c>
      <c r="AA18" s="82">
        <f>'30min'!M17</f>
        <v>480</v>
      </c>
      <c r="AB18" s="24"/>
    </row>
    <row r="19" spans="1:28" x14ac:dyDescent="0.25">
      <c r="A19" s="73" t="s">
        <v>15</v>
      </c>
      <c r="B19" s="67">
        <f>'0min'!B18</f>
        <v>370</v>
      </c>
      <c r="C19" s="62">
        <f>'0min'!C18</f>
        <v>412</v>
      </c>
      <c r="D19" s="62">
        <f>'0min'!D18</f>
        <v>317</v>
      </c>
      <c r="E19" s="62">
        <f>'0min'!E18</f>
        <v>454</v>
      </c>
      <c r="F19" s="62">
        <f>'0min'!F18</f>
        <v>814</v>
      </c>
      <c r="G19" s="62">
        <f>'0min'!G18</f>
        <v>404</v>
      </c>
      <c r="H19" s="62">
        <f>'0min'!H18</f>
        <v>414</v>
      </c>
      <c r="I19" s="62">
        <f>'0min'!I18</f>
        <v>447</v>
      </c>
      <c r="J19" s="62">
        <f>'0min'!J18</f>
        <v>477</v>
      </c>
      <c r="K19" s="62">
        <f>'0min'!K18</f>
        <v>324</v>
      </c>
      <c r="L19" s="62">
        <f>'0min'!L18</f>
        <v>317</v>
      </c>
      <c r="M19" s="68">
        <f>'0min'!M18</f>
        <v>355</v>
      </c>
      <c r="N19" s="24"/>
      <c r="O19" s="26" t="s">
        <v>15</v>
      </c>
      <c r="P19" s="81">
        <f>'30min'!B18</f>
        <v>486</v>
      </c>
      <c r="Q19" s="48">
        <f>'30min'!C18</f>
        <v>489</v>
      </c>
      <c r="R19" s="48">
        <f>'30min'!D18</f>
        <v>457</v>
      </c>
      <c r="S19" s="48">
        <f>'30min'!E18</f>
        <v>576</v>
      </c>
      <c r="T19" s="48">
        <f>'30min'!F18</f>
        <v>969</v>
      </c>
      <c r="U19" s="48">
        <f>'30min'!G18</f>
        <v>538</v>
      </c>
      <c r="V19" s="48">
        <f>'30min'!H18</f>
        <v>545</v>
      </c>
      <c r="W19" s="48">
        <f>'30min'!I18</f>
        <v>600</v>
      </c>
      <c r="X19" s="48">
        <f>'30min'!J18</f>
        <v>596</v>
      </c>
      <c r="Y19" s="48">
        <f>'30min'!K18</f>
        <v>469</v>
      </c>
      <c r="Z19" s="48">
        <f>'30min'!L18</f>
        <v>461</v>
      </c>
      <c r="AA19" s="82">
        <f>'30min'!M18</f>
        <v>500</v>
      </c>
      <c r="AB19" s="24"/>
    </row>
    <row r="20" spans="1:28" x14ac:dyDescent="0.25">
      <c r="A20" s="73" t="s">
        <v>16</v>
      </c>
      <c r="B20" s="67">
        <f>'0min'!B19</f>
        <v>352</v>
      </c>
      <c r="C20" s="62">
        <f>'0min'!C19</f>
        <v>461</v>
      </c>
      <c r="D20" s="62">
        <f>'0min'!D19</f>
        <v>338</v>
      </c>
      <c r="E20" s="62">
        <f>'0min'!E19</f>
        <v>320</v>
      </c>
      <c r="F20" s="62">
        <f>'0min'!F19</f>
        <v>344</v>
      </c>
      <c r="G20" s="62">
        <f>'0min'!G19</f>
        <v>311</v>
      </c>
      <c r="H20" s="62">
        <f>'0min'!H19</f>
        <v>304</v>
      </c>
      <c r="I20" s="62" t="str">
        <f>'0min'!I19</f>
        <v>*984</v>
      </c>
      <c r="J20" s="62">
        <f>'0min'!J19</f>
        <v>300</v>
      </c>
      <c r="K20" s="62">
        <f>'0min'!K19</f>
        <v>307</v>
      </c>
      <c r="L20" s="62">
        <f>'0min'!L19</f>
        <v>292</v>
      </c>
      <c r="M20" s="68">
        <f>'0min'!M19</f>
        <v>321</v>
      </c>
      <c r="N20" s="24"/>
      <c r="O20" s="26" t="s">
        <v>16</v>
      </c>
      <c r="P20" s="81">
        <f>'30min'!B19</f>
        <v>491</v>
      </c>
      <c r="Q20" s="48">
        <f>'30min'!C19</f>
        <v>637</v>
      </c>
      <c r="R20" s="48">
        <f>'30min'!D19</f>
        <v>470</v>
      </c>
      <c r="S20" s="48">
        <f>'30min'!E19</f>
        <v>464</v>
      </c>
      <c r="T20" s="48">
        <f>'30min'!F19</f>
        <v>475</v>
      </c>
      <c r="U20" s="48">
        <f>'30min'!G19</f>
        <v>457</v>
      </c>
      <c r="V20" s="48">
        <f>'30min'!H19</f>
        <v>441</v>
      </c>
      <c r="W20" s="48" t="str">
        <f>'30min'!I19</f>
        <v>*1078</v>
      </c>
      <c r="X20" s="48">
        <f>'30min'!J19</f>
        <v>435</v>
      </c>
      <c r="Y20" s="48">
        <f>'30min'!K19</f>
        <v>440</v>
      </c>
      <c r="Z20" s="48">
        <f>'30min'!L19</f>
        <v>427</v>
      </c>
      <c r="AA20" s="82">
        <f>'30min'!M19</f>
        <v>433</v>
      </c>
      <c r="AB20" s="24"/>
    </row>
    <row r="21" spans="1:28" x14ac:dyDescent="0.25">
      <c r="A21" s="73" t="s">
        <v>17</v>
      </c>
      <c r="B21" s="67">
        <f>'0min'!B20</f>
        <v>420</v>
      </c>
      <c r="C21" s="62">
        <f>'0min'!C20</f>
        <v>355</v>
      </c>
      <c r="D21" s="62">
        <f>'0min'!D20</f>
        <v>319</v>
      </c>
      <c r="E21" s="62">
        <f>'0min'!E20</f>
        <v>370</v>
      </c>
      <c r="F21" s="63" t="str">
        <f>'0min'!F20</f>
        <v>*1009</v>
      </c>
      <c r="G21" s="62">
        <f>'0min'!G20</f>
        <v>311</v>
      </c>
      <c r="H21" s="62">
        <f>'0min'!H20</f>
        <v>452</v>
      </c>
      <c r="I21" s="62">
        <f>'0min'!I20</f>
        <v>490</v>
      </c>
      <c r="J21" s="62">
        <f>'0min'!J20</f>
        <v>391</v>
      </c>
      <c r="K21" s="62">
        <f>'0min'!K20</f>
        <v>418</v>
      </c>
      <c r="L21" s="62">
        <f>'0min'!L20</f>
        <v>411</v>
      </c>
      <c r="M21" s="68">
        <f>'0min'!M20</f>
        <v>426</v>
      </c>
      <c r="N21" s="34" t="s">
        <v>31</v>
      </c>
      <c r="O21" s="26" t="s">
        <v>17</v>
      </c>
      <c r="P21" s="81">
        <f>'30min'!B20</f>
        <v>714</v>
      </c>
      <c r="Q21" s="48">
        <f>'30min'!C20</f>
        <v>453</v>
      </c>
      <c r="R21" s="48">
        <f>'30min'!D20</f>
        <v>439</v>
      </c>
      <c r="S21" s="48">
        <f>'30min'!E20</f>
        <v>430</v>
      </c>
      <c r="T21" s="63" t="str">
        <f>'30min'!F20</f>
        <v>975*</v>
      </c>
      <c r="U21" s="48">
        <f>'30min'!G20</f>
        <v>433</v>
      </c>
      <c r="V21" s="48">
        <f>'30min'!H20</f>
        <v>521</v>
      </c>
      <c r="W21" s="48">
        <f>'30min'!I20</f>
        <v>593</v>
      </c>
      <c r="X21" s="48">
        <f>'30min'!J20</f>
        <v>494</v>
      </c>
      <c r="Y21" s="48">
        <f>'30min'!K20</f>
        <v>469</v>
      </c>
      <c r="Z21" s="48">
        <f>'30min'!L20</f>
        <v>515</v>
      </c>
      <c r="AA21" s="82">
        <f>'30min'!M20</f>
        <v>500</v>
      </c>
      <c r="AB21" s="24"/>
    </row>
    <row r="22" spans="1:28" ht="15.75" thickBot="1" x14ac:dyDescent="0.3">
      <c r="A22" s="73" t="s">
        <v>18</v>
      </c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1"/>
      <c r="N22" s="24"/>
      <c r="O22" s="26" t="s">
        <v>18</v>
      </c>
      <c r="P22" s="83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1"/>
      <c r="AB22" s="34" t="s">
        <v>31</v>
      </c>
    </row>
    <row r="23" spans="1:28" s="24" customFormat="1" x14ac:dyDescent="0.25">
      <c r="A23" s="74"/>
      <c r="B23" s="77" t="s">
        <v>47</v>
      </c>
      <c r="C23" s="77" t="s">
        <v>48</v>
      </c>
      <c r="D23" s="77" t="s">
        <v>49</v>
      </c>
      <c r="E23" s="77" t="s">
        <v>50</v>
      </c>
      <c r="F23" s="77" t="s">
        <v>51</v>
      </c>
      <c r="G23" s="77" t="s">
        <v>52</v>
      </c>
      <c r="H23" s="77" t="s">
        <v>53</v>
      </c>
      <c r="I23" s="77" t="s">
        <v>54</v>
      </c>
      <c r="J23" s="77" t="s">
        <v>55</v>
      </c>
      <c r="K23" s="77" t="s">
        <v>56</v>
      </c>
      <c r="L23" s="77" t="s">
        <v>57</v>
      </c>
      <c r="M23" s="77" t="s">
        <v>58</v>
      </c>
      <c r="O23" s="26"/>
      <c r="P23" s="77" t="s">
        <v>47</v>
      </c>
      <c r="Q23" s="77" t="s">
        <v>48</v>
      </c>
      <c r="R23" s="77" t="s">
        <v>49</v>
      </c>
      <c r="S23" s="77" t="s">
        <v>50</v>
      </c>
      <c r="T23" s="77" t="s">
        <v>51</v>
      </c>
      <c r="U23" s="77" t="s">
        <v>52</v>
      </c>
      <c r="V23" s="77" t="s">
        <v>53</v>
      </c>
      <c r="W23" s="77" t="s">
        <v>54</v>
      </c>
      <c r="X23" s="77" t="s">
        <v>55</v>
      </c>
      <c r="Y23" s="77" t="s">
        <v>56</v>
      </c>
      <c r="Z23" s="77" t="s">
        <v>57</v>
      </c>
      <c r="AA23" s="77" t="s">
        <v>58</v>
      </c>
      <c r="AB23" s="34"/>
    </row>
    <row r="24" spans="1:28" s="24" customFormat="1" x14ac:dyDescent="0.25">
      <c r="A24" s="74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O24" s="26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34"/>
    </row>
    <row r="25" spans="1:28" x14ac:dyDescent="0.25">
      <c r="A25" s="25" t="s">
        <v>32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 t="s">
        <v>32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x14ac:dyDescent="0.25">
      <c r="A26" s="24"/>
      <c r="B26" s="51" t="s">
        <v>27</v>
      </c>
      <c r="C26" s="60" t="s">
        <v>33</v>
      </c>
      <c r="D26" s="61"/>
      <c r="E26" s="37" t="s">
        <v>34</v>
      </c>
      <c r="F26" s="31" t="s">
        <v>35</v>
      </c>
      <c r="G26" s="31" t="s">
        <v>36</v>
      </c>
      <c r="H26" s="24"/>
      <c r="I26" s="24"/>
      <c r="J26" s="24"/>
      <c r="K26" s="24"/>
      <c r="L26" s="24"/>
      <c r="M26" s="24"/>
      <c r="N26" s="24"/>
      <c r="P26" s="51" t="s">
        <v>27</v>
      </c>
      <c r="Q26" s="60" t="s">
        <v>33</v>
      </c>
      <c r="R26" s="61"/>
      <c r="S26" s="37" t="s">
        <v>34</v>
      </c>
      <c r="T26" s="31" t="s">
        <v>35</v>
      </c>
      <c r="U26" s="31" t="s">
        <v>36</v>
      </c>
      <c r="V26" s="24"/>
      <c r="W26" s="24"/>
      <c r="X26" s="24"/>
      <c r="Y26" s="24"/>
      <c r="Z26" s="24"/>
      <c r="AA26" s="24"/>
      <c r="AB26" s="24"/>
    </row>
    <row r="27" spans="1:28" x14ac:dyDescent="0.25">
      <c r="A27" s="24"/>
      <c r="B27" s="52"/>
      <c r="C27" s="39">
        <f>B21</f>
        <v>420</v>
      </c>
      <c r="D27" s="41">
        <f>C21</f>
        <v>355</v>
      </c>
      <c r="E27" s="57">
        <f>AVERAGE(C27:D33)</f>
        <v>408.07692307692309</v>
      </c>
      <c r="F27" s="57">
        <f>STDEV(C27:D33)</f>
        <v>57.568019968354974</v>
      </c>
      <c r="G27" s="57">
        <f>F27/E27*100</f>
        <v>14.107149096863614</v>
      </c>
      <c r="H27" s="24"/>
      <c r="I27" s="24"/>
      <c r="J27" s="24"/>
      <c r="K27" s="24"/>
      <c r="L27" s="24"/>
      <c r="M27" s="24"/>
      <c r="N27" s="24"/>
      <c r="O27" s="24"/>
      <c r="P27" s="52"/>
      <c r="Q27" s="39">
        <f>P21</f>
        <v>714</v>
      </c>
      <c r="R27" s="41">
        <f>Q21</f>
        <v>453</v>
      </c>
      <c r="S27" s="57">
        <f>AVERAGE(Q27:R33)</f>
        <v>513.46153846153845</v>
      </c>
      <c r="T27" s="57">
        <f>STDEV(Q27:R33)</f>
        <v>80.705860366121584</v>
      </c>
      <c r="U27" s="57">
        <f>T27/S27*100</f>
        <v>15.717995277297087</v>
      </c>
      <c r="V27" s="24"/>
      <c r="W27" s="24"/>
      <c r="X27" s="24"/>
      <c r="Y27" s="24"/>
      <c r="Z27" s="24"/>
      <c r="AA27" s="24"/>
      <c r="AB27" s="24"/>
    </row>
    <row r="28" spans="1:28" x14ac:dyDescent="0.25">
      <c r="A28" s="24"/>
      <c r="B28" s="52"/>
      <c r="C28" s="39">
        <f>D21</f>
        <v>319</v>
      </c>
      <c r="D28" s="41">
        <f>E21</f>
        <v>370</v>
      </c>
      <c r="E28" s="58"/>
      <c r="F28" s="58"/>
      <c r="G28" s="58"/>
      <c r="H28" s="24"/>
      <c r="I28" s="24"/>
      <c r="J28" s="24"/>
      <c r="K28" s="24"/>
      <c r="L28" s="24"/>
      <c r="M28" s="24"/>
      <c r="N28" s="24"/>
      <c r="O28" s="24"/>
      <c r="P28" s="52"/>
      <c r="Q28" s="39">
        <f>R21</f>
        <v>439</v>
      </c>
      <c r="R28" s="41">
        <f>S21</f>
        <v>430</v>
      </c>
      <c r="S28" s="58"/>
      <c r="T28" s="58"/>
      <c r="U28" s="58"/>
      <c r="V28" s="24"/>
      <c r="W28" s="24"/>
      <c r="X28" s="24"/>
      <c r="Y28" s="24"/>
      <c r="Z28" s="24"/>
      <c r="AA28" s="24"/>
      <c r="AB28" s="24"/>
    </row>
    <row r="29" spans="1:28" x14ac:dyDescent="0.25">
      <c r="A29" s="24"/>
      <c r="B29" s="52"/>
      <c r="C29" s="50" t="str">
        <f>F21</f>
        <v>*1009</v>
      </c>
      <c r="D29" s="41">
        <f>G21</f>
        <v>311</v>
      </c>
      <c r="E29" s="58"/>
      <c r="F29" s="58"/>
      <c r="G29" s="58"/>
      <c r="H29" s="24"/>
      <c r="I29" s="24"/>
      <c r="J29" s="24"/>
      <c r="K29" s="24"/>
      <c r="L29" s="24"/>
      <c r="M29" s="24"/>
      <c r="N29" s="24"/>
      <c r="O29" s="24"/>
      <c r="P29" s="52"/>
      <c r="Q29" s="50" t="str">
        <f>T21</f>
        <v>975*</v>
      </c>
      <c r="R29" s="41">
        <f>U21</f>
        <v>433</v>
      </c>
      <c r="S29" s="58"/>
      <c r="T29" s="58"/>
      <c r="U29" s="58"/>
      <c r="V29" s="24"/>
      <c r="W29" s="24"/>
      <c r="X29" s="24"/>
      <c r="Y29" s="24"/>
      <c r="Z29" s="24"/>
      <c r="AA29" s="24"/>
      <c r="AB29" s="24"/>
    </row>
    <row r="30" spans="1:28" x14ac:dyDescent="0.25">
      <c r="A30" s="24"/>
      <c r="B30" s="52"/>
      <c r="C30" s="39">
        <f>H21</f>
        <v>452</v>
      </c>
      <c r="D30" s="41">
        <f>I21</f>
        <v>490</v>
      </c>
      <c r="E30" s="58"/>
      <c r="F30" s="58"/>
      <c r="G30" s="58"/>
      <c r="H30" s="24"/>
      <c r="I30" s="24"/>
      <c r="J30" s="24"/>
      <c r="K30" s="24"/>
      <c r="L30" s="24"/>
      <c r="M30" s="24"/>
      <c r="N30" s="24"/>
      <c r="O30" s="24"/>
      <c r="P30" s="52"/>
      <c r="Q30" s="39">
        <f>V21</f>
        <v>521</v>
      </c>
      <c r="R30" s="41">
        <f>W21</f>
        <v>593</v>
      </c>
      <c r="S30" s="58"/>
      <c r="T30" s="58"/>
      <c r="U30" s="58"/>
      <c r="V30" s="24"/>
      <c r="W30" s="24"/>
      <c r="X30" s="24"/>
      <c r="Y30" s="24"/>
      <c r="Z30" s="24"/>
      <c r="AA30" s="24"/>
      <c r="AB30" s="24"/>
    </row>
    <row r="31" spans="1:28" x14ac:dyDescent="0.25">
      <c r="A31" s="24"/>
      <c r="B31" s="52"/>
      <c r="C31" s="39">
        <f>H21</f>
        <v>452</v>
      </c>
      <c r="D31" s="41">
        <f>I21</f>
        <v>490</v>
      </c>
      <c r="E31" s="58"/>
      <c r="F31" s="58"/>
      <c r="G31" s="58"/>
      <c r="H31" s="24"/>
      <c r="I31" s="24"/>
      <c r="J31" s="24"/>
      <c r="K31" s="24"/>
      <c r="L31" s="24"/>
      <c r="M31" s="24"/>
      <c r="N31" s="24"/>
      <c r="O31" s="24"/>
      <c r="P31" s="52"/>
      <c r="Q31" s="39">
        <f>V21</f>
        <v>521</v>
      </c>
      <c r="R31" s="41">
        <f>W21</f>
        <v>593</v>
      </c>
      <c r="S31" s="58"/>
      <c r="T31" s="58"/>
      <c r="U31" s="58"/>
      <c r="V31" s="24"/>
      <c r="W31" s="24"/>
      <c r="X31" s="24"/>
      <c r="Y31" s="24"/>
      <c r="Z31" s="24"/>
      <c r="AA31" s="24"/>
      <c r="AB31" s="24"/>
    </row>
    <row r="32" spans="1:28" x14ac:dyDescent="0.25">
      <c r="A32" s="24"/>
      <c r="B32" s="52"/>
      <c r="C32" s="39">
        <f>J21</f>
        <v>391</v>
      </c>
      <c r="D32" s="41">
        <f>K21</f>
        <v>418</v>
      </c>
      <c r="E32" s="58"/>
      <c r="F32" s="58"/>
      <c r="G32" s="58"/>
      <c r="H32" s="24"/>
      <c r="I32" s="24"/>
      <c r="J32" s="24"/>
      <c r="K32" s="24"/>
      <c r="L32" s="24"/>
      <c r="M32" s="24"/>
      <c r="N32" s="24"/>
      <c r="O32" s="24"/>
      <c r="P32" s="52"/>
      <c r="Q32" s="39">
        <f>X21</f>
        <v>494</v>
      </c>
      <c r="R32" s="41">
        <f>Y21</f>
        <v>469</v>
      </c>
      <c r="S32" s="58"/>
      <c r="T32" s="58"/>
      <c r="U32" s="58"/>
      <c r="V32" s="24"/>
      <c r="W32" s="24"/>
      <c r="X32" s="24"/>
      <c r="Y32" s="24"/>
      <c r="Z32" s="24"/>
      <c r="AA32" s="24"/>
      <c r="AB32" s="24"/>
    </row>
    <row r="33" spans="1:28" x14ac:dyDescent="0.25">
      <c r="A33" s="24"/>
      <c r="B33" s="53"/>
      <c r="C33" s="40">
        <f>L21</f>
        <v>411</v>
      </c>
      <c r="D33" s="42">
        <f>M21</f>
        <v>426</v>
      </c>
      <c r="E33" s="59"/>
      <c r="F33" s="59"/>
      <c r="G33" s="59"/>
      <c r="H33" s="24"/>
      <c r="I33" s="24"/>
      <c r="J33" s="24"/>
      <c r="K33" s="24"/>
      <c r="L33" s="24"/>
      <c r="M33" s="24"/>
      <c r="N33" s="24"/>
      <c r="O33" s="24"/>
      <c r="P33" s="53"/>
      <c r="Q33" s="40">
        <f>Z21</f>
        <v>515</v>
      </c>
      <c r="R33" s="42">
        <f>AA21</f>
        <v>500</v>
      </c>
      <c r="S33" s="59"/>
      <c r="T33" s="59"/>
      <c r="U33" s="59"/>
      <c r="V33" s="24"/>
      <c r="W33" s="24"/>
      <c r="X33" s="24"/>
      <c r="Y33" s="24"/>
      <c r="Z33" s="24"/>
      <c r="AA33" s="24"/>
      <c r="AB33" s="24"/>
    </row>
    <row r="34" spans="1:28" x14ac:dyDescent="0.25">
      <c r="J34" s="24"/>
      <c r="K34" s="24"/>
      <c r="L34" s="24"/>
      <c r="M34" s="24"/>
      <c r="N34" s="24"/>
      <c r="O34" s="24"/>
    </row>
    <row r="35" spans="1:28" x14ac:dyDescent="0.25">
      <c r="B35" s="24"/>
      <c r="C35" s="54" t="s">
        <v>37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6"/>
      <c r="O35" s="24"/>
      <c r="Q35" s="54" t="s">
        <v>37</v>
      </c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6"/>
    </row>
    <row r="36" spans="1:28" x14ac:dyDescent="0.25">
      <c r="B36" s="35" t="s">
        <v>38</v>
      </c>
      <c r="C36" s="36" t="s">
        <v>47</v>
      </c>
      <c r="D36" s="36" t="s">
        <v>48</v>
      </c>
      <c r="E36" s="36" t="s">
        <v>49</v>
      </c>
      <c r="F36" s="36" t="s">
        <v>50</v>
      </c>
      <c r="G36" s="36" t="s">
        <v>51</v>
      </c>
      <c r="H36" s="36" t="s">
        <v>52</v>
      </c>
      <c r="I36" s="36" t="s">
        <v>53</v>
      </c>
      <c r="J36" s="36" t="s">
        <v>54</v>
      </c>
      <c r="K36" s="36" t="s">
        <v>55</v>
      </c>
      <c r="L36" s="36" t="s">
        <v>56</v>
      </c>
      <c r="M36" s="36" t="s">
        <v>57</v>
      </c>
      <c r="N36" s="36" t="s">
        <v>58</v>
      </c>
      <c r="O36" s="24"/>
      <c r="P36" s="72" t="s">
        <v>38</v>
      </c>
      <c r="Q36" s="36" t="s">
        <v>47</v>
      </c>
      <c r="R36" s="36" t="s">
        <v>48</v>
      </c>
      <c r="S36" s="36" t="s">
        <v>49</v>
      </c>
      <c r="T36" s="36" t="s">
        <v>50</v>
      </c>
      <c r="U36" s="36" t="s">
        <v>51</v>
      </c>
      <c r="V36" s="36" t="s">
        <v>52</v>
      </c>
      <c r="W36" s="36" t="s">
        <v>53</v>
      </c>
      <c r="X36" s="36" t="s">
        <v>54</v>
      </c>
      <c r="Y36" s="36" t="s">
        <v>55</v>
      </c>
      <c r="Z36" s="36" t="s">
        <v>56</v>
      </c>
      <c r="AA36" s="36" t="s">
        <v>57</v>
      </c>
      <c r="AB36" s="36" t="s">
        <v>58</v>
      </c>
    </row>
    <row r="37" spans="1:28" x14ac:dyDescent="0.25">
      <c r="B37" s="44">
        <v>31.6</v>
      </c>
      <c r="C37" s="38">
        <f>B15/$E$27</f>
        <v>0.96795475966069744</v>
      </c>
      <c r="D37" s="38">
        <f t="shared" ref="D37:N37" si="0">C15/$E$27</f>
        <v>1.3012252591894438</v>
      </c>
      <c r="E37" s="38">
        <f t="shared" si="0"/>
        <v>1.0635249764373231</v>
      </c>
      <c r="F37" s="38">
        <f t="shared" si="0"/>
        <v>0.9238454288407163</v>
      </c>
      <c r="G37" s="38">
        <f t="shared" si="0"/>
        <v>2.9087653157398679</v>
      </c>
      <c r="H37" s="38">
        <f t="shared" si="0"/>
        <v>1.965315739868049</v>
      </c>
      <c r="I37" s="38">
        <f t="shared" si="0"/>
        <v>0.98020735155513661</v>
      </c>
      <c r="J37" s="38">
        <f t="shared" si="0"/>
        <v>0.73760603204524033</v>
      </c>
      <c r="K37" s="38">
        <f t="shared" si="0"/>
        <v>0.78416588124410924</v>
      </c>
      <c r="L37" s="38">
        <f t="shared" si="0"/>
        <v>0.96060320452403392</v>
      </c>
      <c r="M37" s="38">
        <f t="shared" si="0"/>
        <v>0.78171536286522147</v>
      </c>
      <c r="N37" s="38">
        <f t="shared" si="0"/>
        <v>1.2620169651272384</v>
      </c>
      <c r="P37" s="43">
        <v>31.6</v>
      </c>
      <c r="Q37" s="38">
        <f>P15/$S$27</f>
        <v>0.99520599250936326</v>
      </c>
      <c r="R37" s="38">
        <f>Q15/$S$27</f>
        <v>1.2289138576779026</v>
      </c>
      <c r="S37" s="38">
        <f>R15/$S$27</f>
        <v>1.0808988764044944</v>
      </c>
      <c r="T37" s="38">
        <f>S15/$S$27</f>
        <v>1.026367041198502</v>
      </c>
      <c r="U37" s="38">
        <f>T15/$S$27</f>
        <v>6.6236704119850192</v>
      </c>
      <c r="V37" s="38">
        <f>U15/$S$27</f>
        <v>5.2701123595505619</v>
      </c>
      <c r="W37" s="38">
        <f>V15/$S$27</f>
        <v>0.93288389513108616</v>
      </c>
      <c r="X37" s="38">
        <f>W15/$S$27</f>
        <v>0.88224719101123594</v>
      </c>
      <c r="Y37" s="38">
        <f>X15/$S$27</f>
        <v>0.90561797752808992</v>
      </c>
      <c r="Z37" s="38">
        <f>Y15/$S$27</f>
        <v>1.0789513108614233</v>
      </c>
      <c r="AA37" s="38">
        <f>Z15/$S$27</f>
        <v>0.85108614232209734</v>
      </c>
      <c r="AB37" s="38">
        <f>AA15/$S$27</f>
        <v>1.0731086142322097</v>
      </c>
    </row>
    <row r="38" spans="1:28" x14ac:dyDescent="0.25">
      <c r="B38" s="45">
        <f>B37/3.16</f>
        <v>10</v>
      </c>
      <c r="C38" s="38">
        <f>B16/$E$27</f>
        <v>0.8748350612629594</v>
      </c>
      <c r="D38" s="38">
        <f>C16/$E$27</f>
        <v>1.1198868991517437</v>
      </c>
      <c r="E38" s="38">
        <f>D16/$E$27</f>
        <v>1.129688972667295</v>
      </c>
      <c r="F38" s="38">
        <f>E16/$E$27</f>
        <v>0.93364750235626759</v>
      </c>
      <c r="G38" s="38">
        <f>F16/$E$27</f>
        <v>1.0463713477851084</v>
      </c>
      <c r="H38" s="38">
        <f>G16/$E$27</f>
        <v>0.81847313854853909</v>
      </c>
      <c r="I38" s="38">
        <f>H16/$E$27</f>
        <v>0.89198868991517433</v>
      </c>
      <c r="J38" s="38">
        <f>I16/$E$27</f>
        <v>0.87973609802073516</v>
      </c>
      <c r="K38" s="38">
        <f>J16/$E$27</f>
        <v>0.86993402450518376</v>
      </c>
      <c r="L38" s="38">
        <f>K16/$E$27</f>
        <v>0.70819981149858624</v>
      </c>
      <c r="M38" s="38">
        <f>L16/$E$27</f>
        <v>0.83562676720075402</v>
      </c>
      <c r="N38" s="38">
        <f>M16/$E$27</f>
        <v>1.2081055607917059</v>
      </c>
      <c r="P38" s="43">
        <v>10</v>
      </c>
      <c r="Q38" s="38">
        <f>P16/$S$27</f>
        <v>1.1568539325842697</v>
      </c>
      <c r="R38" s="38">
        <f>Q16/$S$27</f>
        <v>1.209438202247191</v>
      </c>
      <c r="S38" s="38">
        <f>R16/$S$27</f>
        <v>1.1179026217228465</v>
      </c>
      <c r="T38" s="38">
        <f>S16/$S$27</f>
        <v>1.0419475655430712</v>
      </c>
      <c r="U38" s="38">
        <f>T16/$S$27</f>
        <v>1.5677902621722846</v>
      </c>
      <c r="V38" s="38">
        <f>U16/$S$27</f>
        <v>1.0341573033707865</v>
      </c>
      <c r="W38" s="38">
        <f>V16/$S$27</f>
        <v>0.98546816479400756</v>
      </c>
      <c r="X38" s="38">
        <f>W16/$S$27</f>
        <v>0.94651685393258433</v>
      </c>
      <c r="Y38" s="38">
        <f>X16/$S$27</f>
        <v>0.97378277153558057</v>
      </c>
      <c r="Z38" s="38">
        <f>Y16/$S$27</f>
        <v>0.87056179775280895</v>
      </c>
      <c r="AA38" s="38">
        <f>Z16/$S$27</f>
        <v>0.91730337078651691</v>
      </c>
      <c r="AB38" s="38">
        <f>AA16/$S$27</f>
        <v>0.9698876404494382</v>
      </c>
    </row>
    <row r="39" spans="1:28" x14ac:dyDescent="0.25">
      <c r="B39" s="45">
        <f t="shared" ref="B39:B42" si="1">B38/3.16</f>
        <v>3.1645569620253164</v>
      </c>
      <c r="C39" s="38">
        <f>B17/$E$27</f>
        <v>0.8846371347785108</v>
      </c>
      <c r="D39" s="38">
        <f>C17/$E$27</f>
        <v>0.95080113100848251</v>
      </c>
      <c r="E39" s="38">
        <f>D17/$E$27</f>
        <v>0.83072573044297826</v>
      </c>
      <c r="F39" s="38">
        <f>E17/$E$27</f>
        <v>0.99000942507068801</v>
      </c>
      <c r="G39" s="38">
        <f>F17/$E$27</f>
        <v>1.1786993402450519</v>
      </c>
      <c r="H39" s="38">
        <f>G17/$E$27</f>
        <v>0.84297832233741754</v>
      </c>
      <c r="I39" s="38">
        <f>H17/$E$27</f>
        <v>0.67389255419415639</v>
      </c>
      <c r="J39" s="38">
        <f>I17/$E$27</f>
        <v>0.83807728557964178</v>
      </c>
      <c r="K39" s="38">
        <f>J17/$E$27</f>
        <v>0.7400565504241281</v>
      </c>
      <c r="L39" s="38">
        <f>K17/$E$27</f>
        <v>0.7988689915174364</v>
      </c>
      <c r="M39" s="38">
        <f>L17/$E$27</f>
        <v>0.72780395852968893</v>
      </c>
      <c r="N39" s="38">
        <f>M17/$E$27</f>
        <v>0.85032987747408106</v>
      </c>
      <c r="P39" s="47">
        <v>3.1645569620253164</v>
      </c>
      <c r="Q39" s="38">
        <f>P17/$S$27</f>
        <v>1.1821722846441949</v>
      </c>
      <c r="R39" s="38">
        <f>Q17/$S$27</f>
        <v>0.95820224719101121</v>
      </c>
      <c r="S39" s="38">
        <f>R17/$S$27</f>
        <v>0.95625468164794014</v>
      </c>
      <c r="T39" s="38">
        <f>S17/$S$27</f>
        <v>1.0068913857677904</v>
      </c>
      <c r="U39" s="38">
        <f>T17/$S$27</f>
        <v>0.87056179775280895</v>
      </c>
      <c r="V39" s="38">
        <f>U17/$S$27</f>
        <v>1.0770037453183521</v>
      </c>
      <c r="W39" s="38">
        <f>V17/$S$27</f>
        <v>1.0653183520599252</v>
      </c>
      <c r="X39" s="38">
        <f>W17/$S$27</f>
        <v>0.9601498127340824</v>
      </c>
      <c r="Y39" s="38">
        <f>X17/$S$27</f>
        <v>0.80823970037453186</v>
      </c>
      <c r="Z39" s="38">
        <f>Y17/$S$27</f>
        <v>0.86471910112359551</v>
      </c>
      <c r="AA39" s="38">
        <f>Z17/$S$27</f>
        <v>0.81213483146067422</v>
      </c>
      <c r="AB39" s="38">
        <f>AA17/$S$27</f>
        <v>0.87250936329588014</v>
      </c>
    </row>
    <row r="40" spans="1:28" x14ac:dyDescent="0.25">
      <c r="B40" s="45">
        <f t="shared" si="1"/>
        <v>1.0014420765902901</v>
      </c>
      <c r="C40" s="38">
        <f>B18/$E$27</f>
        <v>0.98755890669180013</v>
      </c>
      <c r="D40" s="38">
        <f>C18/$E$27</f>
        <v>0.9140433553251649</v>
      </c>
      <c r="E40" s="38">
        <f>D18/$E$27</f>
        <v>1.0439208294062206</v>
      </c>
      <c r="F40" s="38">
        <f>E18/$E$27</f>
        <v>0.98265786993402449</v>
      </c>
      <c r="G40" s="38">
        <f>F18/$E$27</f>
        <v>0.94835061262959464</v>
      </c>
      <c r="H40" s="38">
        <f>G18/$E$27</f>
        <v>1.0120640904806786</v>
      </c>
      <c r="I40" s="38">
        <f>H18/$E$27</f>
        <v>1.609990574929312</v>
      </c>
      <c r="J40" s="38">
        <f>I18/$E$27</f>
        <v>1.0953817153628651</v>
      </c>
      <c r="K40" s="38">
        <f>J18/$E$27</f>
        <v>1.2277097078228085</v>
      </c>
      <c r="L40" s="38">
        <f>K18/$E$27</f>
        <v>0.86748350612629588</v>
      </c>
      <c r="M40" s="38">
        <f>L18/$E$27</f>
        <v>0.81112158341187557</v>
      </c>
      <c r="N40" s="38">
        <f>M18/$E$27</f>
        <v>0.83807728557964178</v>
      </c>
      <c r="P40" s="47">
        <v>1.0014420765902901</v>
      </c>
      <c r="Q40" s="38">
        <f>P18/$S$27</f>
        <v>1.0789513108614233</v>
      </c>
      <c r="R40" s="38">
        <f>Q18/$S$27</f>
        <v>0.98352059925093638</v>
      </c>
      <c r="S40" s="38">
        <f>R18/$S$27</f>
        <v>1.0711610486891385</v>
      </c>
      <c r="T40" s="38">
        <f>S18/$S$27</f>
        <v>1.0127340823970037</v>
      </c>
      <c r="U40" s="38">
        <f>T18/$S$27</f>
        <v>1.0088389513108615</v>
      </c>
      <c r="V40" s="38">
        <f>U18/$S$27</f>
        <v>1.0536329588014981</v>
      </c>
      <c r="W40" s="38">
        <f>V18/$S$27</f>
        <v>1.1665917602996254</v>
      </c>
      <c r="X40" s="38">
        <f>W18/$S$27</f>
        <v>1.1159550561797753</v>
      </c>
      <c r="Y40" s="38">
        <f>X18/$S$27</f>
        <v>1.2464419475655431</v>
      </c>
      <c r="Z40" s="38">
        <f>Y18/$S$27</f>
        <v>0.93288389513108616</v>
      </c>
      <c r="AA40" s="38">
        <f>Z18/$S$27</f>
        <v>0.90172284644194756</v>
      </c>
      <c r="AB40" s="38">
        <f>AA18/$S$27</f>
        <v>0.93483146067415734</v>
      </c>
    </row>
    <row r="41" spans="1:28" x14ac:dyDescent="0.25">
      <c r="B41" s="45">
        <f t="shared" si="1"/>
        <v>0.31691204955388924</v>
      </c>
      <c r="C41" s="38">
        <f>B19/$E$27</f>
        <v>0.90669180018850137</v>
      </c>
      <c r="D41" s="38">
        <f>C19/$E$27</f>
        <v>1.0096135721017907</v>
      </c>
      <c r="E41" s="38">
        <f>D19/$E$27</f>
        <v>0.77681432610744572</v>
      </c>
      <c r="F41" s="38">
        <f>E19/$E$27</f>
        <v>1.11253534401508</v>
      </c>
      <c r="G41" s="38">
        <f>F19/$E$27</f>
        <v>1.9947219604147031</v>
      </c>
      <c r="H41" s="38">
        <f>G19/$E$27</f>
        <v>0.99000942507068801</v>
      </c>
      <c r="I41" s="38">
        <f>H19/$E$27</f>
        <v>1.0145146088595665</v>
      </c>
      <c r="J41" s="38">
        <f>I19/$E$27</f>
        <v>1.0953817153628651</v>
      </c>
      <c r="K41" s="38">
        <f>J19/$E$27</f>
        <v>1.1688972667295003</v>
      </c>
      <c r="L41" s="38">
        <f>K19/$E$27</f>
        <v>0.79396795475966064</v>
      </c>
      <c r="M41" s="38">
        <f>L19/$E$27</f>
        <v>0.77681432610744572</v>
      </c>
      <c r="N41" s="38">
        <f>M19/$E$27</f>
        <v>0.86993402450518376</v>
      </c>
      <c r="P41" s="47">
        <v>0.31691204955388924</v>
      </c>
      <c r="Q41" s="38">
        <f>P19/$S$27</f>
        <v>0.94651685393258433</v>
      </c>
      <c r="R41" s="38">
        <f>Q19/$S$27</f>
        <v>0.95235955056179777</v>
      </c>
      <c r="S41" s="38">
        <f>R19/$S$27</f>
        <v>0.89003745318352057</v>
      </c>
      <c r="T41" s="38">
        <f>S19/$S$27</f>
        <v>1.1217977528089889</v>
      </c>
      <c r="U41" s="38">
        <f>T19/$S$27</f>
        <v>1.8871910112359551</v>
      </c>
      <c r="V41" s="38">
        <f>U19/$S$27</f>
        <v>1.0477902621722848</v>
      </c>
      <c r="W41" s="38">
        <f>V19/$S$27</f>
        <v>1.0614232209737828</v>
      </c>
      <c r="X41" s="38">
        <f>W19/$S$27</f>
        <v>1.1685393258426966</v>
      </c>
      <c r="Y41" s="38">
        <f>X19/$S$27</f>
        <v>1.1607490636704121</v>
      </c>
      <c r="Z41" s="38">
        <f>Y19/$S$27</f>
        <v>0.91340823970037455</v>
      </c>
      <c r="AA41" s="38">
        <f>Z19/$S$27</f>
        <v>0.8978277153558053</v>
      </c>
      <c r="AB41" s="38">
        <f>AA19/$S$27</f>
        <v>0.97378277153558057</v>
      </c>
    </row>
    <row r="42" spans="1:28" x14ac:dyDescent="0.25">
      <c r="B42" s="46">
        <f t="shared" si="1"/>
        <v>0.10028862327654722</v>
      </c>
      <c r="C42" s="38">
        <f>B20/$E$27</f>
        <v>0.86258246936852023</v>
      </c>
      <c r="D42" s="38">
        <f>C20/$E$27</f>
        <v>1.129688972667295</v>
      </c>
      <c r="E42" s="38">
        <f>D20/$E$27</f>
        <v>0.82827521206409049</v>
      </c>
      <c r="F42" s="38">
        <f>E20/$E$27</f>
        <v>0.78416588124410924</v>
      </c>
      <c r="G42" s="38">
        <f>F20/$E$27</f>
        <v>0.84297832233741754</v>
      </c>
      <c r="H42" s="38">
        <f>G20/$E$27</f>
        <v>0.76211121583411867</v>
      </c>
      <c r="I42" s="38">
        <f>H20/$E$27</f>
        <v>0.74495758718190386</v>
      </c>
      <c r="J42" s="84" t="s">
        <v>61</v>
      </c>
      <c r="K42" s="38">
        <f>J20/$E$27</f>
        <v>0.73515551366635246</v>
      </c>
      <c r="L42" s="38">
        <f>K20/$E$27</f>
        <v>0.75230914231856738</v>
      </c>
      <c r="M42" s="38">
        <f>L20/$E$27</f>
        <v>0.71555136663524976</v>
      </c>
      <c r="N42" s="38">
        <f>M20/$E$27</f>
        <v>0.78661639962299712</v>
      </c>
      <c r="P42" s="47">
        <v>0.10028862327654722</v>
      </c>
      <c r="Q42" s="38">
        <f>P20/$S$27</f>
        <v>0.95625468164794014</v>
      </c>
      <c r="R42" s="38">
        <f>Q20/$S$27</f>
        <v>1.2405992509363295</v>
      </c>
      <c r="S42" s="38">
        <f>R20/$S$27</f>
        <v>0.91535580524344573</v>
      </c>
      <c r="T42" s="38">
        <f>S20/$S$27</f>
        <v>0.90367041198501874</v>
      </c>
      <c r="U42" s="38">
        <f>T20/$S$27</f>
        <v>0.92509363295880154</v>
      </c>
      <c r="V42" s="38">
        <f>U20/$S$27</f>
        <v>0.89003745318352057</v>
      </c>
      <c r="W42" s="38">
        <f>V20/$S$27</f>
        <v>0.85887640449438207</v>
      </c>
      <c r="X42" s="84" t="s">
        <v>61</v>
      </c>
      <c r="Y42" s="38">
        <f>X20/$S$27</f>
        <v>0.84719101123595508</v>
      </c>
      <c r="Z42" s="38">
        <f>Y20/$S$27</f>
        <v>0.85692883895131089</v>
      </c>
      <c r="AA42" s="38">
        <f>Z20/$S$27</f>
        <v>0.83161048689138584</v>
      </c>
      <c r="AB42" s="38">
        <f>AA20/$S$27</f>
        <v>0.84329588014981272</v>
      </c>
    </row>
    <row r="43" spans="1:28" x14ac:dyDescent="0.25">
      <c r="J43" s="24"/>
      <c r="K43" s="24"/>
      <c r="L43" s="24"/>
      <c r="M43" s="24"/>
      <c r="N43" s="24"/>
    </row>
    <row r="44" spans="1:28" x14ac:dyDescent="0.25">
      <c r="J44" s="24"/>
      <c r="K44" s="24"/>
      <c r="L44" s="24"/>
      <c r="M44" s="24"/>
      <c r="N44" s="24"/>
      <c r="O44" s="24"/>
    </row>
    <row r="45" spans="1:28" x14ac:dyDescent="0.25">
      <c r="J45" s="24"/>
      <c r="K45" s="24"/>
      <c r="L45" s="24"/>
      <c r="M45" s="24"/>
      <c r="N45" s="24"/>
      <c r="O45" s="24"/>
    </row>
    <row r="46" spans="1:28" x14ac:dyDescent="0.25">
      <c r="J46" s="24"/>
      <c r="K46" s="24"/>
      <c r="L46" s="24"/>
      <c r="M46" s="24"/>
      <c r="N46" s="24"/>
      <c r="O46" s="24"/>
    </row>
    <row r="47" spans="1:28" x14ac:dyDescent="0.25">
      <c r="J47" s="24"/>
      <c r="K47" s="24"/>
      <c r="L47" s="24"/>
      <c r="M47" s="24"/>
      <c r="N47" s="24"/>
      <c r="O47" s="24"/>
    </row>
    <row r="48" spans="1:28" x14ac:dyDescent="0.25">
      <c r="J48" s="24"/>
      <c r="K48" s="24"/>
      <c r="L48" s="24"/>
      <c r="M48" s="24"/>
      <c r="N48" s="24"/>
      <c r="O48" s="24"/>
    </row>
    <row r="49" spans="10:15" x14ac:dyDescent="0.25">
      <c r="J49" s="24"/>
      <c r="K49" s="24"/>
      <c r="L49" s="24"/>
      <c r="M49" s="24"/>
      <c r="N49" s="24"/>
      <c r="O49" s="24"/>
    </row>
    <row r="50" spans="10:15" x14ac:dyDescent="0.25">
      <c r="J50" s="24"/>
      <c r="K50" s="24"/>
      <c r="L50" s="24"/>
      <c r="M50" s="24"/>
      <c r="N50" s="24"/>
      <c r="O50" s="24"/>
    </row>
    <row r="51" spans="10:15" x14ac:dyDescent="0.25">
      <c r="O51" s="24"/>
    </row>
  </sheetData>
  <mergeCells count="12">
    <mergeCell ref="Q26:R26"/>
    <mergeCell ref="F27:F33"/>
    <mergeCell ref="E27:E33"/>
    <mergeCell ref="G27:G33"/>
    <mergeCell ref="P26:P33"/>
    <mergeCell ref="C35:N35"/>
    <mergeCell ref="S27:S33"/>
    <mergeCell ref="T27:T33"/>
    <mergeCell ref="U27:U33"/>
    <mergeCell ref="C26:D26"/>
    <mergeCell ref="Q35:AB35"/>
    <mergeCell ref="B26:B33"/>
  </mergeCells>
  <conditionalFormatting sqref="C37:N41 C42:I42 K42:N42">
    <cfRule type="cellIs" dxfId="3" priority="2" operator="greaterThan">
      <formula>2</formula>
    </cfRule>
  </conditionalFormatting>
  <conditionalFormatting sqref="Q37:AB41 Q42:W42 Y42:AB42">
    <cfRule type="cellIs" dxfId="2" priority="1" operator="greaterThan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0min</vt:lpstr>
      <vt:lpstr>30min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Thanilsana Soram</cp:lastModifiedBy>
  <dcterms:created xsi:type="dcterms:W3CDTF">2015-09-09T13:35:32Z</dcterms:created>
  <dcterms:modified xsi:type="dcterms:W3CDTF">2015-10-31T07:02:19Z</dcterms:modified>
</cp:coreProperties>
</file>