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 activeTab="3"/>
  </bookViews>
  <sheets>
    <sheet name="Raw data_0min" sheetId="1" r:id="rId1"/>
    <sheet name="Raw data_30min" sheetId="3" r:id="rId2"/>
    <sheet name="Raw data 60min" sheetId="4" r:id="rId3"/>
    <sheet name="Analysis" sheetId="2" r:id="rId4"/>
  </sheets>
  <calcPr calcId="145621"/>
</workbook>
</file>

<file path=xl/calcChain.xml><?xml version="1.0" encoding="utf-8"?>
<calcChain xmlns="http://schemas.openxmlformats.org/spreadsheetml/2006/main">
  <c r="AJ33" i="2" l="1"/>
  <c r="AK33" i="2"/>
  <c r="AL33" i="2"/>
  <c r="W33" i="2"/>
  <c r="X33" i="2"/>
  <c r="Y33" i="2"/>
  <c r="S33" i="2"/>
  <c r="T33" i="2"/>
  <c r="U33" i="2"/>
  <c r="C33" i="2"/>
  <c r="G33" i="2" s="1"/>
  <c r="D33" i="2"/>
  <c r="E33" i="2"/>
  <c r="C34" i="2"/>
  <c r="D34" i="2"/>
  <c r="E34" i="2"/>
  <c r="AJ5" i="2" l="1"/>
  <c r="AJ6" i="2"/>
  <c r="AJ7" i="2"/>
  <c r="AJ8" i="2"/>
  <c r="AJ9" i="2"/>
  <c r="AJ10" i="2"/>
  <c r="AJ11" i="2"/>
  <c r="AN4" i="2"/>
  <c r="AJ4" i="2"/>
  <c r="W4" i="2"/>
  <c r="S5" i="2"/>
  <c r="S6" i="2"/>
  <c r="S7" i="2"/>
  <c r="S8" i="2"/>
  <c r="S9" i="2"/>
  <c r="S10" i="2"/>
  <c r="S11" i="2"/>
  <c r="S4" i="2"/>
  <c r="AC28" i="2" l="1"/>
  <c r="AT34" i="2" l="1"/>
  <c r="AS34" i="2"/>
  <c r="AL35" i="2"/>
  <c r="AK35" i="2"/>
  <c r="AJ35" i="2"/>
  <c r="AN35" i="2" s="1"/>
  <c r="AT33" i="2"/>
  <c r="AS33" i="2"/>
  <c r="AL34" i="2"/>
  <c r="AK34" i="2"/>
  <c r="AJ34" i="2"/>
  <c r="AN34" i="2" s="1"/>
  <c r="AT32" i="2"/>
  <c r="AS32" i="2"/>
  <c r="AL32" i="2"/>
  <c r="AK32" i="2"/>
  <c r="AJ32" i="2"/>
  <c r="AN32" i="2" s="1"/>
  <c r="AT31" i="2"/>
  <c r="AS31" i="2"/>
  <c r="AL31" i="2"/>
  <c r="AK31" i="2"/>
  <c r="AJ31" i="2"/>
  <c r="AN31" i="2" s="1"/>
  <c r="AT30" i="2"/>
  <c r="AS30" i="2"/>
  <c r="AL30" i="2"/>
  <c r="AK30" i="2"/>
  <c r="AJ30" i="2"/>
  <c r="AN30" i="2" s="1"/>
  <c r="AT29" i="2"/>
  <c r="AS29" i="2"/>
  <c r="AL29" i="2"/>
  <c r="AK29" i="2"/>
  <c r="AJ29" i="2"/>
  <c r="AN29" i="2" s="1"/>
  <c r="AT28" i="2"/>
  <c r="AS28" i="2"/>
  <c r="AL28" i="2"/>
  <c r="AK28" i="2"/>
  <c r="AJ28" i="2"/>
  <c r="AN28" i="2" s="1"/>
  <c r="AT27" i="2"/>
  <c r="AS27" i="2"/>
  <c r="AL27" i="2"/>
  <c r="AK27" i="2"/>
  <c r="AJ27" i="2"/>
  <c r="AN27" i="2" s="1"/>
  <c r="AU27" i="2" l="1"/>
  <c r="AC34" i="2"/>
  <c r="AB34" i="2"/>
  <c r="U35" i="2"/>
  <c r="T35" i="2"/>
  <c r="S35" i="2"/>
  <c r="W35" i="2" s="1"/>
  <c r="AC33" i="2"/>
  <c r="AB33" i="2"/>
  <c r="U34" i="2"/>
  <c r="T34" i="2"/>
  <c r="S34" i="2"/>
  <c r="W34" i="2" s="1"/>
  <c r="AC32" i="2"/>
  <c r="AB32" i="2"/>
  <c r="U32" i="2"/>
  <c r="T32" i="2"/>
  <c r="S32" i="2"/>
  <c r="W32" i="2" s="1"/>
  <c r="AC31" i="2"/>
  <c r="AB31" i="2"/>
  <c r="U31" i="2"/>
  <c r="T31" i="2"/>
  <c r="S31" i="2"/>
  <c r="W31" i="2" s="1"/>
  <c r="AC30" i="2"/>
  <c r="AB30" i="2"/>
  <c r="U30" i="2"/>
  <c r="T30" i="2"/>
  <c r="S30" i="2"/>
  <c r="W30" i="2" s="1"/>
  <c r="AC29" i="2"/>
  <c r="AB29" i="2"/>
  <c r="U29" i="2"/>
  <c r="T29" i="2"/>
  <c r="S29" i="2"/>
  <c r="W29" i="2" s="1"/>
  <c r="AB28" i="2"/>
  <c r="U28" i="2"/>
  <c r="T28" i="2"/>
  <c r="S28" i="2"/>
  <c r="W28" i="2" s="1"/>
  <c r="AC27" i="2"/>
  <c r="AB27" i="2"/>
  <c r="U27" i="2"/>
  <c r="T27" i="2"/>
  <c r="S27" i="2"/>
  <c r="W27" i="2" s="1"/>
  <c r="E35" i="2"/>
  <c r="D35" i="2"/>
  <c r="D30" i="2"/>
  <c r="E28" i="2"/>
  <c r="E29" i="2"/>
  <c r="E30" i="2"/>
  <c r="E31" i="2"/>
  <c r="E32" i="2"/>
  <c r="E27" i="2"/>
  <c r="D28" i="2"/>
  <c r="D29" i="2"/>
  <c r="D31" i="2"/>
  <c r="D32" i="2"/>
  <c r="D27" i="2"/>
  <c r="C35" i="2"/>
  <c r="G35" i="2" s="1"/>
  <c r="C28" i="2"/>
  <c r="G28" i="2" s="1"/>
  <c r="C29" i="2"/>
  <c r="G29" i="2" s="1"/>
  <c r="C30" i="2"/>
  <c r="G30" i="2" s="1"/>
  <c r="C31" i="2"/>
  <c r="G31" i="2" s="1"/>
  <c r="C32" i="2"/>
  <c r="G32" i="2" s="1"/>
  <c r="G34" i="2"/>
  <c r="C27" i="2"/>
  <c r="G27" i="2" s="1"/>
  <c r="M29" i="2"/>
  <c r="AD27" i="2" l="1"/>
  <c r="M27" i="2"/>
  <c r="M28" i="2"/>
  <c r="M30" i="2"/>
  <c r="M31" i="2"/>
  <c r="M32" i="2"/>
  <c r="M33" i="2"/>
  <c r="M34" i="2"/>
  <c r="L28" i="2"/>
  <c r="L29" i="2"/>
  <c r="L30" i="2"/>
  <c r="L31" i="2"/>
  <c r="L32" i="2"/>
  <c r="L33" i="2"/>
  <c r="L34" i="2"/>
  <c r="L27" i="2"/>
  <c r="N27" i="2" l="1"/>
  <c r="H33" i="2" l="1"/>
  <c r="I33" i="2"/>
  <c r="AO27" i="2"/>
  <c r="AO28" i="2"/>
  <c r="AO30" i="2"/>
  <c r="AO32" i="2"/>
  <c r="AO35" i="2"/>
  <c r="AO29" i="2"/>
  <c r="AO31" i="2"/>
  <c r="AO34" i="2"/>
  <c r="AP27" i="2"/>
  <c r="AP29" i="2"/>
  <c r="AP31" i="2"/>
  <c r="AP34" i="2"/>
  <c r="AP28" i="2"/>
  <c r="AP30" i="2"/>
  <c r="AP32" i="2"/>
  <c r="AP35" i="2"/>
  <c r="H34" i="2"/>
  <c r="H28" i="2"/>
  <c r="I31" i="2"/>
  <c r="H30" i="2"/>
  <c r="I35" i="2"/>
  <c r="H27" i="2"/>
  <c r="H29" i="2"/>
  <c r="I32" i="2"/>
  <c r="I28" i="2"/>
  <c r="H35" i="2"/>
  <c r="X27" i="2"/>
  <c r="Y29" i="2"/>
  <c r="Y31" i="2"/>
  <c r="Y34" i="2"/>
  <c r="Y27" i="2"/>
  <c r="X29" i="2"/>
  <c r="X31" i="2"/>
  <c r="X34" i="2"/>
  <c r="H31" i="2"/>
  <c r="I34" i="2"/>
  <c r="I29" i="2"/>
  <c r="H32" i="2"/>
  <c r="I27" i="2"/>
  <c r="I30" i="2"/>
  <c r="Y28" i="2"/>
  <c r="X30" i="2"/>
  <c r="X32" i="2"/>
  <c r="X35" i="2"/>
  <c r="X28" i="2"/>
  <c r="Y30" i="2"/>
  <c r="Y32" i="2"/>
  <c r="Y35" i="2"/>
</calcChain>
</file>

<file path=xl/sharedStrings.xml><?xml version="1.0" encoding="utf-8"?>
<sst xmlns="http://schemas.openxmlformats.org/spreadsheetml/2006/main" count="123" uniqueCount="42">
  <si>
    <t>10µM</t>
  </si>
  <si>
    <t>100µM</t>
  </si>
  <si>
    <t>cpds</t>
  </si>
  <si>
    <t>Conc</t>
  </si>
  <si>
    <t>VC</t>
  </si>
  <si>
    <t>10% DMSO</t>
  </si>
  <si>
    <t>User: USER</t>
  </si>
  <si>
    <t>Path: C:\Program Files (x86)\BMG\NEPHELOgalaxy\User\Data\</t>
  </si>
  <si>
    <t>Test Name: SOLUBILITY TEST</t>
  </si>
  <si>
    <t>Date: 6/14/2016</t>
  </si>
  <si>
    <t>ID2: 0min</t>
  </si>
  <si>
    <t>ID3: pH-7.4_13.06.16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</si>
  <si>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</si>
  <si>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</si>
  <si>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</si>
  <si>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</si>
  <si>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</si>
  <si>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</si>
  <si>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</si>
  <si>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</si>
  <si>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</si>
  <si>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</si>
  <si>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Avg</t>
  </si>
  <si>
    <t>Replicates</t>
  </si>
  <si>
    <t>VC (10 % DMSO)</t>
  </si>
  <si>
    <t>Plate map</t>
  </si>
  <si>
    <t>Raw data</t>
  </si>
  <si>
    <t>insolubility fold against VC</t>
  </si>
  <si>
    <t>Average</t>
  </si>
  <si>
    <t>0min</t>
  </si>
  <si>
    <t>30min</t>
  </si>
  <si>
    <t>ID2: 30min_10%DMSO</t>
  </si>
  <si>
    <t>ID2: 60min_10%DMSO</t>
  </si>
  <si>
    <t>ID3: pH-6.5_60mM_13.06.16</t>
  </si>
  <si>
    <t>60min</t>
  </si>
  <si>
    <t>Test ID: 2092</t>
  </si>
  <si>
    <t>Time: 3:14:14 PM</t>
  </si>
  <si>
    <t>ID1: P3</t>
  </si>
  <si>
    <t>Test ID: 2095</t>
  </si>
  <si>
    <t>Time: 4:33:08 PM</t>
  </si>
  <si>
    <t>Test ID: 2098</t>
  </si>
  <si>
    <t>Time: 5:23:47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</si>
</sst>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0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1" fontId="0" fillId="0" borderId="38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9" xfId="0" applyBorder="1" applyAlignment="1">
      <alignment horizontal="right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23" xfId="0" applyBorder="1"/>
    <xf numFmtId="0" fontId="1" fillId="0" borderId="4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ill="1" applyBorder="1"/>
    <xf numFmtId="0" fontId="0" fillId="0" borderId="29" xfId="0" applyFill="1" applyBorder="1"/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1" fontId="0" fillId="0" borderId="21" xfId="0" applyNumberForma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1" fillId="0" borderId="49" xfId="0" applyFon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0" fontId="1" fillId="0" borderId="30" xfId="0" applyFont="1" applyBorder="1" applyAlignment="1">
      <alignment horizontal="center"/>
    </xf>
    <xf numFmtId="1" fontId="0" fillId="0" borderId="2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B14" sqref="B14:M21"/>
    </sheetView>
  </sheetViews>
  <sheetFormatPr defaultRowHeight="15" x14ac:dyDescent="0.25"/>
  <sheetData>
    <row r="3" spans="1:13" x14ac:dyDescent="0.25">
      <c r="A3" s="43" t="s">
        <v>6</v>
      </c>
      <c r="B3" s="42"/>
      <c r="C3" s="42"/>
      <c r="D3" s="43" t="s">
        <v>7</v>
      </c>
      <c r="E3" s="42"/>
      <c r="F3" s="42"/>
      <c r="G3" s="42"/>
      <c r="H3" s="42"/>
      <c r="I3" s="42"/>
      <c r="J3" s="42"/>
      <c r="K3" s="43" t="s">
        <v>35</v>
      </c>
      <c r="L3" s="42"/>
      <c r="M3" s="42"/>
    </row>
    <row r="4" spans="1:13" x14ac:dyDescent="0.25">
      <c r="A4" s="43" t="s">
        <v>8</v>
      </c>
      <c r="B4" s="42"/>
      <c r="C4" s="42"/>
      <c r="D4" s="42"/>
      <c r="E4" s="42"/>
      <c r="F4" s="42"/>
      <c r="G4" s="42"/>
      <c r="H4" s="42"/>
      <c r="I4" s="43" t="s">
        <v>9</v>
      </c>
      <c r="J4" s="42"/>
      <c r="K4" s="43" t="s">
        <v>36</v>
      </c>
      <c r="L4" s="42"/>
      <c r="M4" s="42"/>
    </row>
    <row r="5" spans="1:13" x14ac:dyDescent="0.25">
      <c r="A5" s="43" t="s">
        <v>37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x14ac:dyDescent="0.25">
      <c r="A6" s="43" t="s">
        <v>10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x14ac:dyDescent="0.25">
      <c r="A7" s="43" t="s">
        <v>11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x14ac:dyDescent="0.25">
      <c r="A8" s="43" t="s">
        <v>12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12" spans="1:13" x14ac:dyDescent="0.25">
      <c r="A12" s="42"/>
      <c r="B12" s="42" t="s">
        <v>13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3" x14ac:dyDescent="0.25">
      <c r="A13" s="42"/>
      <c r="B13" s="44">
        <v>1</v>
      </c>
      <c r="C13" s="44">
        <v>2</v>
      </c>
      <c r="D13" s="44">
        <v>3</v>
      </c>
      <c r="E13" s="44">
        <v>4</v>
      </c>
      <c r="F13" s="44">
        <v>5</v>
      </c>
      <c r="G13" s="44">
        <v>6</v>
      </c>
      <c r="H13" s="44">
        <v>7</v>
      </c>
      <c r="I13" s="44">
        <v>8</v>
      </c>
      <c r="J13" s="44">
        <v>9</v>
      </c>
      <c r="K13" s="44">
        <v>10</v>
      </c>
      <c r="L13" s="44">
        <v>11</v>
      </c>
      <c r="M13" s="44">
        <v>12</v>
      </c>
    </row>
    <row r="14" spans="1:13" x14ac:dyDescent="0.25">
      <c r="A14" s="44" t="s">
        <v>14</v>
      </c>
      <c r="B14" s="45">
        <v>3269</v>
      </c>
      <c r="C14" s="46">
        <v>3649</v>
      </c>
      <c r="D14" s="46">
        <v>521</v>
      </c>
      <c r="E14" s="46">
        <v>613</v>
      </c>
      <c r="F14" s="46">
        <v>8881</v>
      </c>
      <c r="G14" s="46">
        <v>8781</v>
      </c>
      <c r="H14" s="46">
        <v>530</v>
      </c>
      <c r="I14" s="46">
        <v>557</v>
      </c>
      <c r="J14" s="46">
        <v>434</v>
      </c>
      <c r="K14" s="46">
        <v>445</v>
      </c>
      <c r="L14" s="46"/>
      <c r="M14" s="47"/>
    </row>
    <row r="15" spans="1:13" x14ac:dyDescent="0.25">
      <c r="A15" s="44" t="s">
        <v>15</v>
      </c>
      <c r="B15" s="48">
        <v>7870</v>
      </c>
      <c r="C15" s="49">
        <v>5801</v>
      </c>
      <c r="D15" s="49">
        <v>553</v>
      </c>
      <c r="E15" s="49">
        <v>503</v>
      </c>
      <c r="F15" s="49">
        <v>636</v>
      </c>
      <c r="G15" s="49">
        <v>493</v>
      </c>
      <c r="H15" s="49">
        <v>410</v>
      </c>
      <c r="I15" s="49">
        <v>385</v>
      </c>
      <c r="J15" s="49">
        <v>515</v>
      </c>
      <c r="K15" s="49">
        <v>524</v>
      </c>
      <c r="L15" s="49"/>
      <c r="M15" s="50"/>
    </row>
    <row r="16" spans="1:13" x14ac:dyDescent="0.25">
      <c r="A16" s="44" t="s">
        <v>16</v>
      </c>
      <c r="B16" s="48">
        <v>617</v>
      </c>
      <c r="C16" s="49">
        <v>634</v>
      </c>
      <c r="D16" s="49">
        <v>629</v>
      </c>
      <c r="E16" s="49">
        <v>700</v>
      </c>
      <c r="F16" s="49">
        <v>587</v>
      </c>
      <c r="G16" s="49">
        <v>504</v>
      </c>
      <c r="H16" s="49">
        <v>518</v>
      </c>
      <c r="I16" s="49">
        <v>736</v>
      </c>
      <c r="J16" s="49">
        <v>436</v>
      </c>
      <c r="K16" s="49">
        <v>568</v>
      </c>
      <c r="L16" s="49"/>
      <c r="M16" s="50"/>
    </row>
    <row r="17" spans="1:13" x14ac:dyDescent="0.25">
      <c r="A17" s="44" t="s">
        <v>17</v>
      </c>
      <c r="B17" s="48">
        <v>3660</v>
      </c>
      <c r="C17" s="49">
        <v>2219</v>
      </c>
      <c r="D17" s="49">
        <v>766</v>
      </c>
      <c r="E17" s="49">
        <v>704</v>
      </c>
      <c r="F17" s="49">
        <v>619</v>
      </c>
      <c r="G17" s="49">
        <v>690</v>
      </c>
      <c r="H17" s="49">
        <v>742</v>
      </c>
      <c r="I17" s="49">
        <v>660</v>
      </c>
      <c r="J17" s="49">
        <v>597</v>
      </c>
      <c r="K17" s="49">
        <v>636</v>
      </c>
      <c r="L17" s="49"/>
      <c r="M17" s="50"/>
    </row>
    <row r="18" spans="1:13" x14ac:dyDescent="0.25">
      <c r="A18" s="44" t="s">
        <v>18</v>
      </c>
      <c r="B18" s="48">
        <v>635</v>
      </c>
      <c r="C18" s="49">
        <v>626</v>
      </c>
      <c r="D18" s="49">
        <v>701</v>
      </c>
      <c r="E18" s="49">
        <v>1195</v>
      </c>
      <c r="F18" s="49">
        <v>732</v>
      </c>
      <c r="G18" s="49">
        <v>751</v>
      </c>
      <c r="H18" s="49">
        <v>621</v>
      </c>
      <c r="I18" s="49">
        <v>604</v>
      </c>
      <c r="J18" s="49">
        <v>479</v>
      </c>
      <c r="K18" s="49">
        <v>617</v>
      </c>
      <c r="L18" s="49"/>
      <c r="M18" s="50"/>
    </row>
    <row r="19" spans="1:13" x14ac:dyDescent="0.25">
      <c r="A19" s="44" t="s">
        <v>19</v>
      </c>
      <c r="B19" s="48">
        <v>518</v>
      </c>
      <c r="C19" s="49">
        <v>498</v>
      </c>
      <c r="D19" s="49">
        <v>696</v>
      </c>
      <c r="E19" s="49">
        <v>568</v>
      </c>
      <c r="F19" s="49">
        <v>554</v>
      </c>
      <c r="G19" s="49">
        <v>834</v>
      </c>
      <c r="H19" s="49">
        <v>608</v>
      </c>
      <c r="I19" s="49">
        <v>651</v>
      </c>
      <c r="J19" s="49">
        <v>643</v>
      </c>
      <c r="K19" s="49">
        <v>488</v>
      </c>
      <c r="L19" s="49"/>
      <c r="M19" s="50"/>
    </row>
    <row r="20" spans="1:13" x14ac:dyDescent="0.25">
      <c r="A20" s="44" t="s">
        <v>20</v>
      </c>
      <c r="B20" s="48">
        <v>651</v>
      </c>
      <c r="C20" s="49">
        <v>977</v>
      </c>
      <c r="D20" s="49">
        <v>551</v>
      </c>
      <c r="E20" s="49">
        <v>610</v>
      </c>
      <c r="F20" s="49">
        <v>734</v>
      </c>
      <c r="G20" s="49">
        <v>839</v>
      </c>
      <c r="H20" s="49">
        <v>815</v>
      </c>
      <c r="I20" s="49">
        <v>925</v>
      </c>
      <c r="J20" s="49">
        <v>479</v>
      </c>
      <c r="K20" s="49">
        <v>814</v>
      </c>
      <c r="L20" s="49"/>
      <c r="M20" s="50"/>
    </row>
    <row r="21" spans="1:13" x14ac:dyDescent="0.25">
      <c r="A21" s="44" t="s">
        <v>21</v>
      </c>
      <c r="B21" s="51">
        <v>4736</v>
      </c>
      <c r="C21" s="52">
        <v>5825</v>
      </c>
      <c r="D21" s="52">
        <v>624</v>
      </c>
      <c r="E21" s="52">
        <v>651</v>
      </c>
      <c r="F21" s="52">
        <v>1040</v>
      </c>
      <c r="G21" s="52">
        <v>652</v>
      </c>
      <c r="H21" s="52">
        <v>735</v>
      </c>
      <c r="I21" s="52">
        <v>638</v>
      </c>
      <c r="J21" s="52">
        <v>493</v>
      </c>
      <c r="K21" s="52">
        <v>489</v>
      </c>
      <c r="L21" s="52"/>
      <c r="M21" s="5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"/>
  <sheetViews>
    <sheetView workbookViewId="0">
      <selection activeCell="B14" sqref="B14:M21"/>
    </sheetView>
  </sheetViews>
  <sheetFormatPr defaultRowHeight="15" x14ac:dyDescent="0.25"/>
  <sheetData>
    <row r="3" spans="1:13" x14ac:dyDescent="0.25">
      <c r="A3" s="55" t="s">
        <v>6</v>
      </c>
      <c r="B3" s="54"/>
      <c r="C3" s="54"/>
      <c r="D3" s="55" t="s">
        <v>7</v>
      </c>
      <c r="E3" s="54"/>
      <c r="F3" s="54"/>
      <c r="G3" s="54"/>
      <c r="H3" s="54"/>
      <c r="I3" s="54"/>
      <c r="J3" s="54"/>
      <c r="K3" s="55" t="s">
        <v>38</v>
      </c>
      <c r="L3" s="54"/>
      <c r="M3" s="54"/>
    </row>
    <row r="4" spans="1:13" x14ac:dyDescent="0.25">
      <c r="A4" s="55" t="s">
        <v>8</v>
      </c>
      <c r="B4" s="54"/>
      <c r="C4" s="54"/>
      <c r="D4" s="54"/>
      <c r="E4" s="54"/>
      <c r="F4" s="54"/>
      <c r="G4" s="54"/>
      <c r="H4" s="54"/>
      <c r="I4" s="55" t="s">
        <v>9</v>
      </c>
      <c r="J4" s="54"/>
      <c r="K4" s="55" t="s">
        <v>39</v>
      </c>
      <c r="L4" s="54"/>
      <c r="M4" s="54"/>
    </row>
    <row r="5" spans="1:13" x14ac:dyDescent="0.25">
      <c r="A5" s="55" t="s">
        <v>37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x14ac:dyDescent="0.25">
      <c r="A6" s="55" t="s">
        <v>31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x14ac:dyDescent="0.25">
      <c r="A7" s="55" t="s">
        <v>33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 x14ac:dyDescent="0.25">
      <c r="A8" s="55" t="s">
        <v>12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2" spans="1:13" x14ac:dyDescent="0.25">
      <c r="A12" s="54"/>
      <c r="B12" s="54" t="s">
        <v>13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3" x14ac:dyDescent="0.25">
      <c r="A13" s="54"/>
      <c r="B13" s="56">
        <v>1</v>
      </c>
      <c r="C13" s="56">
        <v>2</v>
      </c>
      <c r="D13" s="56">
        <v>3</v>
      </c>
      <c r="E13" s="56">
        <v>4</v>
      </c>
      <c r="F13" s="56">
        <v>5</v>
      </c>
      <c r="G13" s="56">
        <v>6</v>
      </c>
      <c r="H13" s="56">
        <v>7</v>
      </c>
      <c r="I13" s="56">
        <v>8</v>
      </c>
      <c r="J13" s="56">
        <v>9</v>
      </c>
      <c r="K13" s="56">
        <v>10</v>
      </c>
      <c r="L13" s="56">
        <v>11</v>
      </c>
      <c r="M13" s="56">
        <v>12</v>
      </c>
    </row>
    <row r="14" spans="1:13" x14ac:dyDescent="0.25">
      <c r="A14" s="56" t="s">
        <v>14</v>
      </c>
      <c r="B14" s="57">
        <v>5413</v>
      </c>
      <c r="C14" s="58">
        <v>6056</v>
      </c>
      <c r="D14" s="58">
        <v>1037</v>
      </c>
      <c r="E14" s="58">
        <v>633</v>
      </c>
      <c r="F14" s="58">
        <v>16721</v>
      </c>
      <c r="G14" s="58">
        <v>17471</v>
      </c>
      <c r="H14" s="58">
        <v>530</v>
      </c>
      <c r="I14" s="58">
        <v>561</v>
      </c>
      <c r="J14" s="58">
        <v>632</v>
      </c>
      <c r="K14" s="58">
        <v>600</v>
      </c>
      <c r="L14" s="58"/>
      <c r="M14" s="59"/>
    </row>
    <row r="15" spans="1:13" x14ac:dyDescent="0.25">
      <c r="A15" s="56" t="s">
        <v>15</v>
      </c>
      <c r="B15" s="60">
        <v>8481</v>
      </c>
      <c r="C15" s="61">
        <v>8159</v>
      </c>
      <c r="D15" s="61">
        <v>1063</v>
      </c>
      <c r="E15" s="61">
        <v>516</v>
      </c>
      <c r="F15" s="61">
        <v>604</v>
      </c>
      <c r="G15" s="61">
        <v>481</v>
      </c>
      <c r="H15" s="61">
        <v>407</v>
      </c>
      <c r="I15" s="61">
        <v>378</v>
      </c>
      <c r="J15" s="61">
        <v>660</v>
      </c>
      <c r="K15" s="61">
        <v>655</v>
      </c>
      <c r="L15" s="61"/>
      <c r="M15" s="62"/>
    </row>
    <row r="16" spans="1:13" x14ac:dyDescent="0.25">
      <c r="A16" s="56" t="s">
        <v>16</v>
      </c>
      <c r="B16" s="60">
        <v>610</v>
      </c>
      <c r="C16" s="61">
        <v>613</v>
      </c>
      <c r="D16" s="61">
        <v>687</v>
      </c>
      <c r="E16" s="61">
        <v>692</v>
      </c>
      <c r="F16" s="61">
        <v>573</v>
      </c>
      <c r="G16" s="61">
        <v>492</v>
      </c>
      <c r="H16" s="61">
        <v>508</v>
      </c>
      <c r="I16" s="61">
        <v>718</v>
      </c>
      <c r="J16" s="61">
        <v>535</v>
      </c>
      <c r="K16" s="61">
        <v>703</v>
      </c>
      <c r="L16" s="61"/>
      <c r="M16" s="62"/>
    </row>
    <row r="17" spans="1:13" x14ac:dyDescent="0.25">
      <c r="A17" s="56" t="s">
        <v>17</v>
      </c>
      <c r="B17" s="60">
        <v>9427</v>
      </c>
      <c r="C17" s="61">
        <v>3996</v>
      </c>
      <c r="D17" s="61">
        <v>815</v>
      </c>
      <c r="E17" s="61">
        <v>699</v>
      </c>
      <c r="F17" s="61">
        <v>606</v>
      </c>
      <c r="G17" s="61">
        <v>674</v>
      </c>
      <c r="H17" s="61">
        <v>722</v>
      </c>
      <c r="I17" s="61">
        <v>639</v>
      </c>
      <c r="J17" s="61">
        <v>711</v>
      </c>
      <c r="K17" s="61">
        <v>680</v>
      </c>
      <c r="L17" s="61"/>
      <c r="M17" s="62"/>
    </row>
    <row r="18" spans="1:13" x14ac:dyDescent="0.25">
      <c r="A18" s="56" t="s">
        <v>18</v>
      </c>
      <c r="B18" s="60">
        <v>639</v>
      </c>
      <c r="C18" s="61">
        <v>620</v>
      </c>
      <c r="D18" s="61">
        <v>681</v>
      </c>
      <c r="E18" s="61">
        <v>1471</v>
      </c>
      <c r="F18" s="61">
        <v>712</v>
      </c>
      <c r="G18" s="61">
        <v>740</v>
      </c>
      <c r="H18" s="61">
        <v>610</v>
      </c>
      <c r="I18" s="61">
        <v>584</v>
      </c>
      <c r="J18" s="61">
        <v>600</v>
      </c>
      <c r="K18" s="61">
        <v>726</v>
      </c>
      <c r="L18" s="61"/>
      <c r="M18" s="62"/>
    </row>
    <row r="19" spans="1:13" x14ac:dyDescent="0.25">
      <c r="A19" s="56" t="s">
        <v>19</v>
      </c>
      <c r="B19" s="60">
        <v>595</v>
      </c>
      <c r="C19" s="61">
        <v>608</v>
      </c>
      <c r="D19" s="61">
        <v>1278</v>
      </c>
      <c r="E19" s="61">
        <v>667</v>
      </c>
      <c r="F19" s="61">
        <v>538</v>
      </c>
      <c r="G19" s="61">
        <v>813</v>
      </c>
      <c r="H19" s="61">
        <v>591</v>
      </c>
      <c r="I19" s="61">
        <v>637</v>
      </c>
      <c r="J19" s="61">
        <v>656</v>
      </c>
      <c r="K19" s="61">
        <v>578</v>
      </c>
      <c r="L19" s="61"/>
      <c r="M19" s="62"/>
    </row>
    <row r="20" spans="1:13" x14ac:dyDescent="0.25">
      <c r="A20" s="56" t="s">
        <v>20</v>
      </c>
      <c r="B20" s="60">
        <v>646</v>
      </c>
      <c r="C20" s="61">
        <v>966</v>
      </c>
      <c r="D20" s="61">
        <v>683</v>
      </c>
      <c r="E20" s="61">
        <v>715</v>
      </c>
      <c r="F20" s="61">
        <v>718</v>
      </c>
      <c r="G20" s="61">
        <v>820</v>
      </c>
      <c r="H20" s="61">
        <v>798</v>
      </c>
      <c r="I20" s="61">
        <v>903</v>
      </c>
      <c r="J20" s="61">
        <v>581</v>
      </c>
      <c r="K20" s="61">
        <v>881</v>
      </c>
      <c r="L20" s="61"/>
      <c r="M20" s="62"/>
    </row>
    <row r="21" spans="1:13" x14ac:dyDescent="0.25">
      <c r="A21" s="56" t="s">
        <v>21</v>
      </c>
      <c r="B21" s="63">
        <v>9337</v>
      </c>
      <c r="C21" s="64">
        <v>8401</v>
      </c>
      <c r="D21" s="64">
        <v>634</v>
      </c>
      <c r="E21" s="64">
        <v>649</v>
      </c>
      <c r="F21" s="64">
        <v>1014</v>
      </c>
      <c r="G21" s="64">
        <v>638</v>
      </c>
      <c r="H21" s="64">
        <v>716</v>
      </c>
      <c r="I21" s="64">
        <v>624</v>
      </c>
      <c r="J21" s="64">
        <v>1445</v>
      </c>
      <c r="K21" s="64">
        <v>563</v>
      </c>
      <c r="L21" s="64"/>
      <c r="M21" s="6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topLeftCell="B1" workbookViewId="0">
      <selection activeCell="C14" sqref="C14:L21"/>
    </sheetView>
  </sheetViews>
  <sheetFormatPr defaultRowHeight="15" x14ac:dyDescent="0.25"/>
  <sheetData>
    <row r="3" spans="1:14" x14ac:dyDescent="0.25">
      <c r="A3" s="36"/>
      <c r="B3" s="67" t="s">
        <v>6</v>
      </c>
      <c r="C3" s="66"/>
      <c r="D3" s="66"/>
      <c r="E3" s="67" t="s">
        <v>7</v>
      </c>
      <c r="F3" s="66"/>
      <c r="G3" s="66"/>
      <c r="H3" s="66"/>
      <c r="I3" s="66"/>
      <c r="J3" s="66"/>
      <c r="K3" s="66"/>
      <c r="L3" s="67" t="s">
        <v>40</v>
      </c>
      <c r="M3" s="66"/>
      <c r="N3" s="66"/>
    </row>
    <row r="4" spans="1:14" x14ac:dyDescent="0.25">
      <c r="A4" s="36"/>
      <c r="B4" s="67" t="s">
        <v>8</v>
      </c>
      <c r="C4" s="66"/>
      <c r="D4" s="66"/>
      <c r="E4" s="66"/>
      <c r="F4" s="66"/>
      <c r="G4" s="66"/>
      <c r="H4" s="66"/>
      <c r="I4" s="66"/>
      <c r="J4" s="67" t="s">
        <v>9</v>
      </c>
      <c r="K4" s="66"/>
      <c r="L4" s="67" t="s">
        <v>41</v>
      </c>
      <c r="M4" s="66"/>
      <c r="N4" s="66"/>
    </row>
    <row r="5" spans="1:14" x14ac:dyDescent="0.25">
      <c r="A5" s="36"/>
      <c r="B5" s="67" t="s">
        <v>37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x14ac:dyDescent="0.25">
      <c r="A6" s="36"/>
      <c r="B6" s="67" t="s">
        <v>32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x14ac:dyDescent="0.25">
      <c r="A7" s="36"/>
      <c r="B7" s="67" t="s">
        <v>33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4" x14ac:dyDescent="0.25">
      <c r="A8" s="36"/>
      <c r="B8" s="67" t="s">
        <v>12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12" spans="1:14" x14ac:dyDescent="0.25">
      <c r="A12" s="35"/>
      <c r="B12" s="66"/>
      <c r="C12" s="66" t="s">
        <v>13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</row>
    <row r="13" spans="1:14" x14ac:dyDescent="0.25">
      <c r="A13" s="35"/>
      <c r="B13" s="66"/>
      <c r="C13" s="68">
        <v>1</v>
      </c>
      <c r="D13" s="68">
        <v>2</v>
      </c>
      <c r="E13" s="68">
        <v>3</v>
      </c>
      <c r="F13" s="68">
        <v>4</v>
      </c>
      <c r="G13" s="68">
        <v>5</v>
      </c>
      <c r="H13" s="68">
        <v>6</v>
      </c>
      <c r="I13" s="68">
        <v>7</v>
      </c>
      <c r="J13" s="68">
        <v>8</v>
      </c>
      <c r="K13" s="68">
        <v>9</v>
      </c>
      <c r="L13" s="68">
        <v>10</v>
      </c>
      <c r="M13" s="68">
        <v>11</v>
      </c>
      <c r="N13" s="68">
        <v>12</v>
      </c>
    </row>
    <row r="14" spans="1:14" x14ac:dyDescent="0.25">
      <c r="A14" s="37"/>
      <c r="B14" s="68" t="s">
        <v>14</v>
      </c>
      <c r="C14" s="69">
        <v>6196</v>
      </c>
      <c r="D14" s="70">
        <v>6651</v>
      </c>
      <c r="E14" s="70">
        <v>1516</v>
      </c>
      <c r="F14" s="70">
        <v>639</v>
      </c>
      <c r="G14" s="70">
        <v>19160</v>
      </c>
      <c r="H14" s="70">
        <v>19384</v>
      </c>
      <c r="I14" s="70">
        <v>530</v>
      </c>
      <c r="J14" s="70">
        <v>547</v>
      </c>
      <c r="K14" s="70">
        <v>2624</v>
      </c>
      <c r="L14" s="70">
        <v>591</v>
      </c>
      <c r="M14" s="70"/>
      <c r="N14" s="71"/>
    </row>
    <row r="15" spans="1:14" x14ac:dyDescent="0.25">
      <c r="A15" s="37"/>
      <c r="B15" s="68" t="s">
        <v>15</v>
      </c>
      <c r="C15" s="72">
        <v>8836</v>
      </c>
      <c r="D15" s="73">
        <v>8294</v>
      </c>
      <c r="E15" s="73">
        <v>1451</v>
      </c>
      <c r="F15" s="73">
        <v>493</v>
      </c>
      <c r="G15" s="73">
        <v>612</v>
      </c>
      <c r="H15" s="73">
        <v>467</v>
      </c>
      <c r="I15" s="73">
        <v>392</v>
      </c>
      <c r="J15" s="73">
        <v>364</v>
      </c>
      <c r="K15" s="73">
        <v>615</v>
      </c>
      <c r="L15" s="73">
        <v>680</v>
      </c>
      <c r="M15" s="73"/>
      <c r="N15" s="74"/>
    </row>
    <row r="16" spans="1:14" x14ac:dyDescent="0.25">
      <c r="A16" s="37"/>
      <c r="B16" s="68" t="s">
        <v>16</v>
      </c>
      <c r="C16" s="72">
        <v>602</v>
      </c>
      <c r="D16" s="73">
        <v>590</v>
      </c>
      <c r="E16" s="73">
        <v>614</v>
      </c>
      <c r="F16" s="73">
        <v>669</v>
      </c>
      <c r="G16" s="73">
        <v>556</v>
      </c>
      <c r="H16" s="73">
        <v>476</v>
      </c>
      <c r="I16" s="73">
        <v>492</v>
      </c>
      <c r="J16" s="73">
        <v>697</v>
      </c>
      <c r="K16" s="73">
        <v>555</v>
      </c>
      <c r="L16" s="73">
        <v>690</v>
      </c>
      <c r="M16" s="73"/>
      <c r="N16" s="74"/>
    </row>
    <row r="17" spans="1:14" x14ac:dyDescent="0.25">
      <c r="A17" s="37"/>
      <c r="B17" s="68" t="s">
        <v>17</v>
      </c>
      <c r="C17" s="72">
        <v>4244</v>
      </c>
      <c r="D17" s="73">
        <v>6066</v>
      </c>
      <c r="E17" s="73">
        <v>717</v>
      </c>
      <c r="F17" s="73">
        <v>674</v>
      </c>
      <c r="G17" s="73">
        <v>586</v>
      </c>
      <c r="H17" s="73">
        <v>652</v>
      </c>
      <c r="I17" s="73">
        <v>703</v>
      </c>
      <c r="J17" s="73">
        <v>622</v>
      </c>
      <c r="K17" s="73">
        <v>705</v>
      </c>
      <c r="L17" s="73">
        <v>686</v>
      </c>
      <c r="M17" s="73"/>
      <c r="N17" s="74"/>
    </row>
    <row r="18" spans="1:14" x14ac:dyDescent="0.25">
      <c r="A18" s="37"/>
      <c r="B18" s="68" t="s">
        <v>18</v>
      </c>
      <c r="C18" s="72">
        <v>626</v>
      </c>
      <c r="D18" s="73">
        <v>609</v>
      </c>
      <c r="E18" s="73">
        <v>662</v>
      </c>
      <c r="F18" s="73">
        <v>844</v>
      </c>
      <c r="G18" s="73">
        <v>698</v>
      </c>
      <c r="H18" s="73">
        <v>717</v>
      </c>
      <c r="I18" s="73">
        <v>597</v>
      </c>
      <c r="J18" s="73">
        <v>570</v>
      </c>
      <c r="K18" s="73">
        <v>614</v>
      </c>
      <c r="L18" s="73">
        <v>722</v>
      </c>
      <c r="M18" s="73"/>
      <c r="N18" s="74"/>
    </row>
    <row r="19" spans="1:14" x14ac:dyDescent="0.25">
      <c r="A19" s="37"/>
      <c r="B19" s="68" t="s">
        <v>19</v>
      </c>
      <c r="C19" s="72">
        <v>609</v>
      </c>
      <c r="D19" s="73">
        <v>604</v>
      </c>
      <c r="E19" s="73">
        <v>774</v>
      </c>
      <c r="F19" s="73">
        <v>674</v>
      </c>
      <c r="G19" s="73">
        <v>522</v>
      </c>
      <c r="H19" s="73">
        <v>788</v>
      </c>
      <c r="I19" s="73">
        <v>577</v>
      </c>
      <c r="J19" s="73">
        <v>617</v>
      </c>
      <c r="K19" s="73">
        <v>664</v>
      </c>
      <c r="L19" s="73">
        <v>929</v>
      </c>
      <c r="M19" s="73"/>
      <c r="N19" s="74"/>
    </row>
    <row r="20" spans="1:14" x14ac:dyDescent="0.25">
      <c r="A20" s="37"/>
      <c r="B20" s="68" t="s">
        <v>20</v>
      </c>
      <c r="C20" s="72">
        <v>682</v>
      </c>
      <c r="D20" s="73">
        <v>970</v>
      </c>
      <c r="E20" s="73">
        <v>655</v>
      </c>
      <c r="F20" s="73">
        <v>690</v>
      </c>
      <c r="G20" s="73">
        <v>692</v>
      </c>
      <c r="H20" s="73">
        <v>796</v>
      </c>
      <c r="I20" s="73">
        <v>779</v>
      </c>
      <c r="J20" s="73">
        <v>874</v>
      </c>
      <c r="K20" s="73">
        <v>609</v>
      </c>
      <c r="L20" s="73">
        <v>897</v>
      </c>
      <c r="M20" s="73"/>
      <c r="N20" s="74"/>
    </row>
    <row r="21" spans="1:14" x14ac:dyDescent="0.25">
      <c r="A21" s="37"/>
      <c r="B21" s="68" t="s">
        <v>21</v>
      </c>
      <c r="C21" s="75">
        <v>9911</v>
      </c>
      <c r="D21" s="76">
        <v>8997</v>
      </c>
      <c r="E21" s="76">
        <v>622</v>
      </c>
      <c r="F21" s="76">
        <v>634</v>
      </c>
      <c r="G21" s="76">
        <v>982</v>
      </c>
      <c r="H21" s="76">
        <v>618</v>
      </c>
      <c r="I21" s="76">
        <v>697</v>
      </c>
      <c r="J21" s="76">
        <v>605</v>
      </c>
      <c r="K21" s="76">
        <v>1392</v>
      </c>
      <c r="L21" s="76">
        <v>579</v>
      </c>
      <c r="M21" s="76"/>
      <c r="N21" s="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Z37"/>
  <sheetViews>
    <sheetView tabSelected="1" topLeftCell="N19" workbookViewId="0">
      <selection activeCell="AE27" sqref="AE27"/>
    </sheetView>
  </sheetViews>
  <sheetFormatPr defaultRowHeight="15" x14ac:dyDescent="0.25"/>
  <sheetData>
    <row r="1" spans="2:52" x14ac:dyDescent="0.25"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Z1" s="3"/>
    </row>
    <row r="2" spans="2:52" x14ac:dyDescent="0.25">
      <c r="B2" t="s">
        <v>25</v>
      </c>
      <c r="Q2" s="3"/>
      <c r="R2" s="3" t="s">
        <v>25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H2" s="3"/>
      <c r="AI2" s="3" t="s">
        <v>25</v>
      </c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Z2" s="3"/>
    </row>
    <row r="3" spans="2:52" ht="15.75" thickBot="1" x14ac:dyDescent="0.3">
      <c r="B3" s="1" t="s">
        <v>3</v>
      </c>
      <c r="C3" s="81" t="s">
        <v>1</v>
      </c>
      <c r="D3" s="81"/>
      <c r="E3" s="81" t="s">
        <v>0</v>
      </c>
      <c r="F3" s="81"/>
      <c r="G3" s="81" t="s">
        <v>1</v>
      </c>
      <c r="H3" s="81"/>
      <c r="I3" s="81" t="s">
        <v>0</v>
      </c>
      <c r="J3" s="81"/>
      <c r="K3" s="81" t="s">
        <v>5</v>
      </c>
      <c r="L3" s="81"/>
      <c r="Q3" s="3"/>
      <c r="R3" s="1" t="s">
        <v>3</v>
      </c>
      <c r="S3" s="81" t="s">
        <v>1</v>
      </c>
      <c r="T3" s="81"/>
      <c r="U3" s="81" t="s">
        <v>0</v>
      </c>
      <c r="V3" s="81"/>
      <c r="W3" s="81" t="s">
        <v>1</v>
      </c>
      <c r="X3" s="81"/>
      <c r="Y3" s="81" t="s">
        <v>0</v>
      </c>
      <c r="Z3" s="81"/>
      <c r="AA3" s="81" t="s">
        <v>5</v>
      </c>
      <c r="AB3" s="81"/>
      <c r="AC3" s="3"/>
      <c r="AD3" s="3"/>
      <c r="AE3" s="3"/>
      <c r="AH3" s="3"/>
      <c r="AI3" s="1" t="s">
        <v>3</v>
      </c>
      <c r="AJ3" s="81" t="s">
        <v>1</v>
      </c>
      <c r="AK3" s="81"/>
      <c r="AL3" s="81" t="s">
        <v>0</v>
      </c>
      <c r="AM3" s="81"/>
      <c r="AN3" s="81" t="s">
        <v>1</v>
      </c>
      <c r="AO3" s="81"/>
      <c r="AP3" s="81" t="s">
        <v>0</v>
      </c>
      <c r="AQ3" s="81"/>
      <c r="AR3" s="81" t="s">
        <v>5</v>
      </c>
      <c r="AS3" s="81"/>
      <c r="AT3" s="3"/>
      <c r="AU3" s="3"/>
      <c r="AV3" s="3"/>
      <c r="AZ3" s="3"/>
    </row>
    <row r="4" spans="2:52" x14ac:dyDescent="0.25">
      <c r="B4" s="99" t="s">
        <v>2</v>
      </c>
      <c r="C4" s="82">
        <v>1851</v>
      </c>
      <c r="D4" s="83"/>
      <c r="E4" s="83"/>
      <c r="F4" s="84"/>
      <c r="G4" s="88">
        <v>1937</v>
      </c>
      <c r="H4" s="88"/>
      <c r="I4" s="88"/>
      <c r="J4" s="89"/>
      <c r="K4" s="100" t="s">
        <v>4</v>
      </c>
      <c r="L4" s="101"/>
      <c r="Q4" s="3"/>
      <c r="R4" s="99" t="s">
        <v>2</v>
      </c>
      <c r="S4" s="114">
        <f>C4</f>
        <v>1851</v>
      </c>
      <c r="T4" s="115"/>
      <c r="U4" s="115"/>
      <c r="V4" s="115"/>
      <c r="W4" s="88">
        <f>G4</f>
        <v>1937</v>
      </c>
      <c r="X4" s="88"/>
      <c r="Y4" s="88"/>
      <c r="Z4" s="88"/>
      <c r="AA4" s="100" t="s">
        <v>4</v>
      </c>
      <c r="AB4" s="101"/>
      <c r="AC4" s="3"/>
      <c r="AD4" s="3"/>
      <c r="AE4" s="3"/>
      <c r="AH4" s="3"/>
      <c r="AI4" s="99" t="s">
        <v>2</v>
      </c>
      <c r="AJ4" s="114">
        <f>C4</f>
        <v>1851</v>
      </c>
      <c r="AK4" s="115"/>
      <c r="AL4" s="115"/>
      <c r="AM4" s="115"/>
      <c r="AN4" s="115">
        <f>G4</f>
        <v>1937</v>
      </c>
      <c r="AO4" s="115"/>
      <c r="AP4" s="115"/>
      <c r="AQ4" s="115"/>
      <c r="AR4" s="116" t="s">
        <v>4</v>
      </c>
      <c r="AS4" s="101"/>
      <c r="AT4" s="3"/>
      <c r="AU4" s="3"/>
      <c r="AV4" s="3"/>
      <c r="AZ4" s="3"/>
    </row>
    <row r="5" spans="2:52" x14ac:dyDescent="0.25">
      <c r="B5" s="99"/>
      <c r="C5" s="85">
        <v>1863</v>
      </c>
      <c r="D5" s="86"/>
      <c r="E5" s="86"/>
      <c r="F5" s="87"/>
      <c r="G5" s="90"/>
      <c r="H5" s="91"/>
      <c r="I5" s="91"/>
      <c r="J5" s="92"/>
      <c r="K5" s="102"/>
      <c r="L5" s="103"/>
      <c r="Q5" s="3"/>
      <c r="R5" s="99"/>
      <c r="S5" s="106">
        <f t="shared" ref="S5:S11" si="0">C5</f>
        <v>1863</v>
      </c>
      <c r="T5" s="79"/>
      <c r="U5" s="79"/>
      <c r="V5" s="79"/>
      <c r="W5" s="79"/>
      <c r="X5" s="79"/>
      <c r="Y5" s="79"/>
      <c r="Z5" s="79"/>
      <c r="AA5" s="102"/>
      <c r="AB5" s="103"/>
      <c r="AC5" s="3"/>
      <c r="AD5" s="3"/>
      <c r="AE5" s="3"/>
      <c r="AH5" s="3"/>
      <c r="AI5" s="99"/>
      <c r="AJ5" s="106">
        <f t="shared" ref="AJ5:AJ11" si="1">C5</f>
        <v>1863</v>
      </c>
      <c r="AK5" s="79"/>
      <c r="AL5" s="79"/>
      <c r="AM5" s="79"/>
      <c r="AN5" s="79"/>
      <c r="AO5" s="79"/>
      <c r="AP5" s="79"/>
      <c r="AQ5" s="79"/>
      <c r="AR5" s="117"/>
      <c r="AS5" s="103"/>
      <c r="AT5" s="3"/>
      <c r="AU5" s="3"/>
      <c r="AV5" s="3"/>
      <c r="AZ5" s="3"/>
    </row>
    <row r="6" spans="2:52" x14ac:dyDescent="0.25">
      <c r="B6" s="99"/>
      <c r="C6" s="85">
        <v>1864</v>
      </c>
      <c r="D6" s="86"/>
      <c r="E6" s="86"/>
      <c r="F6" s="87"/>
      <c r="G6" s="93"/>
      <c r="H6" s="94"/>
      <c r="I6" s="94"/>
      <c r="J6" s="95"/>
      <c r="K6" s="102"/>
      <c r="L6" s="103"/>
      <c r="Q6" s="3"/>
      <c r="R6" s="99"/>
      <c r="S6" s="106">
        <f t="shared" si="0"/>
        <v>1864</v>
      </c>
      <c r="T6" s="79"/>
      <c r="U6" s="79"/>
      <c r="V6" s="79"/>
      <c r="W6" s="79"/>
      <c r="X6" s="79"/>
      <c r="Y6" s="79"/>
      <c r="Z6" s="79"/>
      <c r="AA6" s="102"/>
      <c r="AB6" s="103"/>
      <c r="AC6" s="3"/>
      <c r="AD6" s="3"/>
      <c r="AE6" s="3"/>
      <c r="AH6" s="3"/>
      <c r="AI6" s="99"/>
      <c r="AJ6" s="106">
        <f t="shared" si="1"/>
        <v>1864</v>
      </c>
      <c r="AK6" s="79"/>
      <c r="AL6" s="79"/>
      <c r="AM6" s="79"/>
      <c r="AN6" s="79"/>
      <c r="AO6" s="79"/>
      <c r="AP6" s="79"/>
      <c r="AQ6" s="79"/>
      <c r="AR6" s="117"/>
      <c r="AS6" s="103"/>
      <c r="AT6" s="3"/>
      <c r="AU6" s="3"/>
      <c r="AV6" s="3"/>
      <c r="AZ6" s="3"/>
    </row>
    <row r="7" spans="2:52" x14ac:dyDescent="0.25">
      <c r="B7" s="99"/>
      <c r="C7" s="85">
        <v>1888</v>
      </c>
      <c r="D7" s="86"/>
      <c r="E7" s="86"/>
      <c r="F7" s="87"/>
      <c r="G7" s="93"/>
      <c r="H7" s="94"/>
      <c r="I7" s="94"/>
      <c r="J7" s="95"/>
      <c r="K7" s="102"/>
      <c r="L7" s="103"/>
      <c r="Q7" s="3"/>
      <c r="R7" s="99"/>
      <c r="S7" s="106">
        <f t="shared" si="0"/>
        <v>1888</v>
      </c>
      <c r="T7" s="79"/>
      <c r="U7" s="79"/>
      <c r="V7" s="79"/>
      <c r="W7" s="79"/>
      <c r="X7" s="79"/>
      <c r="Y7" s="79"/>
      <c r="Z7" s="79"/>
      <c r="AA7" s="102"/>
      <c r="AB7" s="103"/>
      <c r="AC7" s="3"/>
      <c r="AD7" s="3"/>
      <c r="AE7" s="3"/>
      <c r="AH7" s="3"/>
      <c r="AI7" s="99"/>
      <c r="AJ7" s="106">
        <f t="shared" si="1"/>
        <v>1888</v>
      </c>
      <c r="AK7" s="79"/>
      <c r="AL7" s="79"/>
      <c r="AM7" s="79"/>
      <c r="AN7" s="79"/>
      <c r="AO7" s="79"/>
      <c r="AP7" s="79"/>
      <c r="AQ7" s="79"/>
      <c r="AR7" s="117"/>
      <c r="AS7" s="103"/>
      <c r="AT7" s="3"/>
      <c r="AU7" s="3"/>
      <c r="AV7" s="3"/>
      <c r="AZ7" s="3"/>
    </row>
    <row r="8" spans="2:52" x14ac:dyDescent="0.25">
      <c r="B8" s="99"/>
      <c r="C8" s="85">
        <v>1927</v>
      </c>
      <c r="D8" s="86"/>
      <c r="E8" s="86"/>
      <c r="F8" s="87"/>
      <c r="G8" s="93"/>
      <c r="H8" s="94"/>
      <c r="I8" s="94"/>
      <c r="J8" s="95"/>
      <c r="K8" s="102"/>
      <c r="L8" s="103"/>
      <c r="Q8" s="3"/>
      <c r="R8" s="99"/>
      <c r="S8" s="106">
        <f t="shared" si="0"/>
        <v>1927</v>
      </c>
      <c r="T8" s="79"/>
      <c r="U8" s="79"/>
      <c r="V8" s="79"/>
      <c r="W8" s="79"/>
      <c r="X8" s="79"/>
      <c r="Y8" s="79"/>
      <c r="Z8" s="79"/>
      <c r="AA8" s="102"/>
      <c r="AB8" s="103"/>
      <c r="AC8" s="3"/>
      <c r="AD8" s="3"/>
      <c r="AE8" s="3"/>
      <c r="AH8" s="3"/>
      <c r="AI8" s="99"/>
      <c r="AJ8" s="106">
        <f t="shared" si="1"/>
        <v>1927</v>
      </c>
      <c r="AK8" s="79"/>
      <c r="AL8" s="79"/>
      <c r="AM8" s="79"/>
      <c r="AN8" s="79"/>
      <c r="AO8" s="79"/>
      <c r="AP8" s="79"/>
      <c r="AQ8" s="79"/>
      <c r="AR8" s="117"/>
      <c r="AS8" s="103"/>
      <c r="AT8" s="3"/>
      <c r="AU8" s="3"/>
      <c r="AV8" s="3"/>
      <c r="AZ8" s="3"/>
    </row>
    <row r="9" spans="2:52" x14ac:dyDescent="0.25">
      <c r="B9" s="99"/>
      <c r="C9" s="85">
        <v>1932</v>
      </c>
      <c r="D9" s="86"/>
      <c r="E9" s="86"/>
      <c r="F9" s="87"/>
      <c r="G9" s="93"/>
      <c r="H9" s="94"/>
      <c r="I9" s="94"/>
      <c r="J9" s="95"/>
      <c r="K9" s="102"/>
      <c r="L9" s="103"/>
      <c r="Q9" s="3"/>
      <c r="R9" s="99"/>
      <c r="S9" s="106">
        <f t="shared" si="0"/>
        <v>1932</v>
      </c>
      <c r="T9" s="79"/>
      <c r="U9" s="79"/>
      <c r="V9" s="79"/>
      <c r="W9" s="79"/>
      <c r="X9" s="79"/>
      <c r="Y9" s="79"/>
      <c r="Z9" s="79"/>
      <c r="AA9" s="102"/>
      <c r="AB9" s="103"/>
      <c r="AC9" s="3"/>
      <c r="AD9" s="3"/>
      <c r="AE9" s="3"/>
      <c r="AH9" s="3"/>
      <c r="AI9" s="99"/>
      <c r="AJ9" s="106">
        <f t="shared" si="1"/>
        <v>1932</v>
      </c>
      <c r="AK9" s="79"/>
      <c r="AL9" s="79"/>
      <c r="AM9" s="79"/>
      <c r="AN9" s="79"/>
      <c r="AO9" s="79"/>
      <c r="AP9" s="79"/>
      <c r="AQ9" s="79"/>
      <c r="AR9" s="117"/>
      <c r="AS9" s="103"/>
      <c r="AT9" s="3"/>
      <c r="AU9" s="3"/>
      <c r="AV9" s="3"/>
      <c r="AZ9" s="3"/>
    </row>
    <row r="10" spans="2:52" x14ac:dyDescent="0.25">
      <c r="B10" s="99"/>
      <c r="C10" s="85">
        <v>1933</v>
      </c>
      <c r="D10" s="86"/>
      <c r="E10" s="86"/>
      <c r="F10" s="87"/>
      <c r="G10" s="93"/>
      <c r="H10" s="94"/>
      <c r="I10" s="94"/>
      <c r="J10" s="95"/>
      <c r="K10" s="102"/>
      <c r="L10" s="103"/>
      <c r="Q10" s="3"/>
      <c r="R10" s="99"/>
      <c r="S10" s="106">
        <f t="shared" si="0"/>
        <v>1933</v>
      </c>
      <c r="T10" s="79"/>
      <c r="U10" s="79"/>
      <c r="V10" s="79"/>
      <c r="W10" s="79"/>
      <c r="X10" s="79"/>
      <c r="Y10" s="79"/>
      <c r="Z10" s="79"/>
      <c r="AA10" s="102"/>
      <c r="AB10" s="103"/>
      <c r="AC10" s="3"/>
      <c r="AD10" s="3"/>
      <c r="AE10" s="3"/>
      <c r="AH10" s="3"/>
      <c r="AI10" s="99"/>
      <c r="AJ10" s="106">
        <f t="shared" si="1"/>
        <v>1933</v>
      </c>
      <c r="AK10" s="79"/>
      <c r="AL10" s="79"/>
      <c r="AM10" s="79"/>
      <c r="AN10" s="79"/>
      <c r="AO10" s="79"/>
      <c r="AP10" s="79"/>
      <c r="AQ10" s="79"/>
      <c r="AR10" s="117"/>
      <c r="AS10" s="103"/>
      <c r="AT10" s="3"/>
      <c r="AU10" s="3"/>
      <c r="AV10" s="3"/>
      <c r="AZ10" s="3"/>
    </row>
    <row r="11" spans="2:52" ht="15.75" thickBot="1" x14ac:dyDescent="0.3">
      <c r="B11" s="99"/>
      <c r="C11" s="85">
        <v>1936</v>
      </c>
      <c r="D11" s="86"/>
      <c r="E11" s="86"/>
      <c r="F11" s="87"/>
      <c r="G11" s="96"/>
      <c r="H11" s="97"/>
      <c r="I11" s="97"/>
      <c r="J11" s="98"/>
      <c r="K11" s="104"/>
      <c r="L11" s="105"/>
      <c r="Q11" s="3"/>
      <c r="R11" s="99"/>
      <c r="S11" s="119">
        <f t="shared" si="0"/>
        <v>1936</v>
      </c>
      <c r="T11" s="80"/>
      <c r="U11" s="80"/>
      <c r="V11" s="80"/>
      <c r="W11" s="80"/>
      <c r="X11" s="80"/>
      <c r="Y11" s="80"/>
      <c r="Z11" s="80"/>
      <c r="AA11" s="104"/>
      <c r="AB11" s="105"/>
      <c r="AC11" s="3"/>
      <c r="AD11" s="3"/>
      <c r="AE11" s="3"/>
      <c r="AH11" s="3"/>
      <c r="AI11" s="99"/>
      <c r="AJ11" s="119">
        <f t="shared" si="1"/>
        <v>1936</v>
      </c>
      <c r="AK11" s="80"/>
      <c r="AL11" s="80"/>
      <c r="AM11" s="80"/>
      <c r="AN11" s="80"/>
      <c r="AO11" s="80"/>
      <c r="AP11" s="80"/>
      <c r="AQ11" s="80"/>
      <c r="AR11" s="118"/>
      <c r="AS11" s="105"/>
      <c r="AT11" s="3"/>
      <c r="AU11" s="3"/>
      <c r="AV11" s="3"/>
      <c r="AZ11" s="3"/>
    </row>
    <row r="12" spans="2:52" x14ac:dyDescent="0.25"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Z12" s="3"/>
    </row>
    <row r="13" spans="2:52" x14ac:dyDescent="0.25">
      <c r="B13" s="113" t="s">
        <v>29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Q13" s="3"/>
      <c r="R13" s="79" t="s">
        <v>30</v>
      </c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3"/>
      <c r="AD13" s="3"/>
      <c r="AE13" s="3"/>
      <c r="AH13" s="3"/>
      <c r="AI13" s="79" t="s">
        <v>34</v>
      </c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3"/>
      <c r="AU13" s="3"/>
      <c r="AV13" s="3"/>
      <c r="AZ13" s="3"/>
    </row>
    <row r="14" spans="2:52" ht="15.75" thickBot="1" x14ac:dyDescent="0.3">
      <c r="B14" t="s">
        <v>26</v>
      </c>
      <c r="Q14" s="3"/>
      <c r="R14" s="3" t="s">
        <v>26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H14" s="3"/>
      <c r="AI14" s="3" t="s">
        <v>26</v>
      </c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Z14" s="3"/>
    </row>
    <row r="15" spans="2:52" x14ac:dyDescent="0.25">
      <c r="C15" s="4">
        <v>3269</v>
      </c>
      <c r="D15" s="5">
        <v>3649</v>
      </c>
      <c r="E15" s="5">
        <v>521</v>
      </c>
      <c r="F15" s="6">
        <v>613</v>
      </c>
      <c r="G15" s="4">
        <v>8881</v>
      </c>
      <c r="H15" s="5">
        <v>8781</v>
      </c>
      <c r="I15" s="5">
        <v>530</v>
      </c>
      <c r="J15" s="6">
        <v>557</v>
      </c>
      <c r="K15" s="5">
        <v>434</v>
      </c>
      <c r="L15" s="6">
        <v>445</v>
      </c>
      <c r="Q15" s="3"/>
      <c r="R15" s="3"/>
      <c r="S15" s="4">
        <v>5413</v>
      </c>
      <c r="T15" s="5">
        <v>6056</v>
      </c>
      <c r="U15" s="5">
        <v>1037</v>
      </c>
      <c r="V15" s="6">
        <v>633</v>
      </c>
      <c r="W15" s="4">
        <v>16721</v>
      </c>
      <c r="X15" s="5">
        <v>17471</v>
      </c>
      <c r="Y15" s="5">
        <v>530</v>
      </c>
      <c r="Z15" s="6">
        <v>561</v>
      </c>
      <c r="AA15" s="5">
        <v>632</v>
      </c>
      <c r="AB15" s="6">
        <v>600</v>
      </c>
      <c r="AC15" s="3"/>
      <c r="AD15" s="3"/>
      <c r="AE15" s="3"/>
      <c r="AH15" s="3"/>
      <c r="AI15" s="3"/>
      <c r="AJ15" s="4">
        <v>6196</v>
      </c>
      <c r="AK15" s="5">
        <v>6651</v>
      </c>
      <c r="AL15" s="5">
        <v>1516</v>
      </c>
      <c r="AM15" s="6">
        <v>639</v>
      </c>
      <c r="AN15" s="4">
        <v>19160</v>
      </c>
      <c r="AO15" s="5">
        <v>19384</v>
      </c>
      <c r="AP15" s="5">
        <v>530</v>
      </c>
      <c r="AQ15" s="6">
        <v>547</v>
      </c>
      <c r="AR15" s="5">
        <v>2624</v>
      </c>
      <c r="AS15" s="6">
        <v>591</v>
      </c>
      <c r="AT15" s="3"/>
      <c r="AU15" s="3"/>
      <c r="AV15" s="3"/>
      <c r="AZ15" s="3"/>
    </row>
    <row r="16" spans="2:52" x14ac:dyDescent="0.25">
      <c r="C16" s="7">
        <v>7870</v>
      </c>
      <c r="D16" s="8">
        <v>5801</v>
      </c>
      <c r="E16" s="8">
        <v>553</v>
      </c>
      <c r="F16" s="9">
        <v>503</v>
      </c>
      <c r="G16" s="7"/>
      <c r="H16" s="8"/>
      <c r="I16" s="8"/>
      <c r="J16" s="9"/>
      <c r="K16" s="8">
        <v>515</v>
      </c>
      <c r="L16" s="9">
        <v>524</v>
      </c>
      <c r="Q16" s="3"/>
      <c r="R16" s="3"/>
      <c r="S16" s="7">
        <v>8481</v>
      </c>
      <c r="T16" s="8">
        <v>8159</v>
      </c>
      <c r="U16" s="8">
        <v>1063</v>
      </c>
      <c r="V16" s="9">
        <v>516</v>
      </c>
      <c r="W16" s="7"/>
      <c r="X16" s="8"/>
      <c r="Y16" s="8"/>
      <c r="Z16" s="9"/>
      <c r="AA16" s="8">
        <v>660</v>
      </c>
      <c r="AB16" s="9">
        <v>655</v>
      </c>
      <c r="AC16" s="3"/>
      <c r="AD16" s="3"/>
      <c r="AE16" s="3"/>
      <c r="AH16" s="3"/>
      <c r="AI16" s="3"/>
      <c r="AJ16" s="7">
        <v>8836</v>
      </c>
      <c r="AK16" s="8">
        <v>8294</v>
      </c>
      <c r="AL16" s="8">
        <v>1451</v>
      </c>
      <c r="AM16" s="9">
        <v>493</v>
      </c>
      <c r="AN16" s="7">
        <v>612</v>
      </c>
      <c r="AO16" s="8">
        <v>467</v>
      </c>
      <c r="AP16" s="8">
        <v>392</v>
      </c>
      <c r="AQ16" s="9">
        <v>364</v>
      </c>
      <c r="AR16" s="8">
        <v>615</v>
      </c>
      <c r="AS16" s="9">
        <v>680</v>
      </c>
      <c r="AT16" s="3"/>
      <c r="AU16" s="3"/>
      <c r="AV16" s="3"/>
      <c r="AZ16" s="3"/>
    </row>
    <row r="17" spans="3:52" x14ac:dyDescent="0.25">
      <c r="C17" s="7">
        <v>617</v>
      </c>
      <c r="D17" s="8">
        <v>634</v>
      </c>
      <c r="E17" s="8">
        <v>629</v>
      </c>
      <c r="F17" s="9">
        <v>700</v>
      </c>
      <c r="G17" s="7"/>
      <c r="H17" s="8"/>
      <c r="I17" s="8"/>
      <c r="J17" s="9"/>
      <c r="K17" s="8">
        <v>436</v>
      </c>
      <c r="L17" s="23">
        <v>568</v>
      </c>
      <c r="Q17" s="3"/>
      <c r="R17" s="3"/>
      <c r="S17" s="7">
        <v>610</v>
      </c>
      <c r="T17" s="8">
        <v>613</v>
      </c>
      <c r="U17" s="8">
        <v>687</v>
      </c>
      <c r="V17" s="9">
        <v>692</v>
      </c>
      <c r="W17" s="7"/>
      <c r="X17" s="8"/>
      <c r="Y17" s="38"/>
      <c r="Z17" s="39"/>
      <c r="AA17" s="8">
        <v>535</v>
      </c>
      <c r="AB17" s="23">
        <v>703</v>
      </c>
      <c r="AC17" s="3"/>
      <c r="AD17" s="3"/>
      <c r="AE17" s="3"/>
      <c r="AH17" s="3"/>
      <c r="AI17" s="3"/>
      <c r="AJ17" s="7">
        <v>602</v>
      </c>
      <c r="AK17" s="8">
        <v>590</v>
      </c>
      <c r="AL17" s="8">
        <v>614</v>
      </c>
      <c r="AM17" s="9">
        <v>669</v>
      </c>
      <c r="AN17" s="7">
        <v>556</v>
      </c>
      <c r="AO17" s="8">
        <v>476</v>
      </c>
      <c r="AP17" s="8">
        <v>492</v>
      </c>
      <c r="AQ17" s="9">
        <v>697</v>
      </c>
      <c r="AR17" s="8">
        <v>555</v>
      </c>
      <c r="AS17" s="23">
        <v>690</v>
      </c>
      <c r="AT17" s="3"/>
      <c r="AU17" s="3"/>
      <c r="AV17" s="3"/>
      <c r="AZ17" s="3"/>
    </row>
    <row r="18" spans="3:52" x14ac:dyDescent="0.25">
      <c r="C18" s="7">
        <v>3660</v>
      </c>
      <c r="D18" s="8">
        <v>2219</v>
      </c>
      <c r="E18" s="8">
        <v>766</v>
      </c>
      <c r="F18" s="9">
        <v>704</v>
      </c>
      <c r="G18" s="7"/>
      <c r="H18" s="8"/>
      <c r="I18" s="38"/>
      <c r="J18" s="39"/>
      <c r="K18" s="8">
        <v>597</v>
      </c>
      <c r="L18" s="9">
        <v>636</v>
      </c>
      <c r="Q18" s="3"/>
      <c r="R18" s="3"/>
      <c r="S18" s="7">
        <v>9427</v>
      </c>
      <c r="T18" s="8">
        <v>3996</v>
      </c>
      <c r="U18" s="8">
        <v>815</v>
      </c>
      <c r="V18" s="9">
        <v>699</v>
      </c>
      <c r="W18" s="7"/>
      <c r="X18" s="8"/>
      <c r="Y18" s="8"/>
      <c r="Z18" s="9"/>
      <c r="AA18" s="8">
        <v>711</v>
      </c>
      <c r="AB18" s="9">
        <v>680</v>
      </c>
      <c r="AC18" s="3"/>
      <c r="AD18" s="3"/>
      <c r="AE18" s="3"/>
      <c r="AH18" s="3"/>
      <c r="AI18" s="3"/>
      <c r="AJ18" s="7">
        <v>4244</v>
      </c>
      <c r="AK18" s="8">
        <v>6066</v>
      </c>
      <c r="AL18" s="8">
        <v>717</v>
      </c>
      <c r="AM18" s="9">
        <v>674</v>
      </c>
      <c r="AN18" s="7">
        <v>586</v>
      </c>
      <c r="AO18" s="8">
        <v>652</v>
      </c>
      <c r="AP18" s="8">
        <v>703</v>
      </c>
      <c r="AQ18" s="9">
        <v>622</v>
      </c>
      <c r="AR18" s="8">
        <v>705</v>
      </c>
      <c r="AS18" s="9">
        <v>686</v>
      </c>
      <c r="AT18" s="3"/>
      <c r="AU18" s="3"/>
      <c r="AV18" s="3"/>
      <c r="AZ18" s="3"/>
    </row>
    <row r="19" spans="3:52" x14ac:dyDescent="0.25">
      <c r="C19" s="7">
        <v>635</v>
      </c>
      <c r="D19" s="8">
        <v>626</v>
      </c>
      <c r="E19" s="8">
        <v>701</v>
      </c>
      <c r="F19" s="9">
        <v>1195</v>
      </c>
      <c r="G19" s="7"/>
      <c r="H19" s="8"/>
      <c r="I19" s="38"/>
      <c r="J19" s="39"/>
      <c r="K19" s="8">
        <v>479</v>
      </c>
      <c r="L19" s="9">
        <v>617</v>
      </c>
      <c r="Q19" s="3"/>
      <c r="R19" s="3"/>
      <c r="S19" s="7">
        <v>639</v>
      </c>
      <c r="T19" s="8">
        <v>620</v>
      </c>
      <c r="U19" s="8">
        <v>681</v>
      </c>
      <c r="V19" s="9">
        <v>1471</v>
      </c>
      <c r="W19" s="7"/>
      <c r="X19" s="8"/>
      <c r="Y19" s="8"/>
      <c r="Z19" s="9"/>
      <c r="AA19" s="8">
        <v>600</v>
      </c>
      <c r="AB19" s="9">
        <v>726</v>
      </c>
      <c r="AC19" s="3"/>
      <c r="AD19" s="3"/>
      <c r="AE19" s="3"/>
      <c r="AH19" s="3"/>
      <c r="AI19" s="3"/>
      <c r="AJ19" s="7">
        <v>626</v>
      </c>
      <c r="AK19" s="8">
        <v>609</v>
      </c>
      <c r="AL19" s="8">
        <v>662</v>
      </c>
      <c r="AM19" s="9">
        <v>844</v>
      </c>
      <c r="AN19" s="7">
        <v>698</v>
      </c>
      <c r="AO19" s="8">
        <v>717</v>
      </c>
      <c r="AP19" s="8">
        <v>597</v>
      </c>
      <c r="AQ19" s="9">
        <v>570</v>
      </c>
      <c r="AR19" s="8">
        <v>614</v>
      </c>
      <c r="AS19" s="9">
        <v>722</v>
      </c>
      <c r="AT19" s="3"/>
      <c r="AU19" s="3"/>
      <c r="AV19" s="3"/>
      <c r="AZ19" s="3"/>
    </row>
    <row r="20" spans="3:52" x14ac:dyDescent="0.25">
      <c r="C20" s="7">
        <v>518</v>
      </c>
      <c r="D20" s="8">
        <v>498</v>
      </c>
      <c r="E20" s="8">
        <v>696</v>
      </c>
      <c r="F20" s="9">
        <v>568</v>
      </c>
      <c r="G20" s="7"/>
      <c r="H20" s="8"/>
      <c r="I20" s="8"/>
      <c r="J20" s="9"/>
      <c r="K20" s="8">
        <v>643</v>
      </c>
      <c r="L20" s="9">
        <v>488</v>
      </c>
      <c r="Q20" s="3"/>
      <c r="R20" s="3"/>
      <c r="S20" s="7">
        <v>595</v>
      </c>
      <c r="T20" s="8">
        <v>608</v>
      </c>
      <c r="U20" s="8">
        <v>1278</v>
      </c>
      <c r="V20" s="9">
        <v>667</v>
      </c>
      <c r="W20" s="7"/>
      <c r="X20" s="8"/>
      <c r="Y20" s="8"/>
      <c r="Z20" s="9"/>
      <c r="AA20" s="8">
        <v>656</v>
      </c>
      <c r="AB20" s="9">
        <v>578</v>
      </c>
      <c r="AC20" s="3"/>
      <c r="AD20" s="3"/>
      <c r="AE20" s="3"/>
      <c r="AH20" s="3"/>
      <c r="AI20" s="3"/>
      <c r="AJ20" s="7">
        <v>609</v>
      </c>
      <c r="AK20" s="8">
        <v>604</v>
      </c>
      <c r="AL20" s="8">
        <v>774</v>
      </c>
      <c r="AM20" s="9">
        <v>674</v>
      </c>
      <c r="AN20" s="7">
        <v>522</v>
      </c>
      <c r="AO20" s="8">
        <v>788</v>
      </c>
      <c r="AP20" s="8">
        <v>577</v>
      </c>
      <c r="AQ20" s="9">
        <v>617</v>
      </c>
      <c r="AR20" s="8">
        <v>664</v>
      </c>
      <c r="AS20" s="9">
        <v>929</v>
      </c>
      <c r="AT20" s="3"/>
      <c r="AU20" s="3"/>
      <c r="AV20" s="3"/>
      <c r="AZ20" s="3"/>
    </row>
    <row r="21" spans="3:52" x14ac:dyDescent="0.25">
      <c r="C21" s="7">
        <v>651</v>
      </c>
      <c r="D21" s="8">
        <v>977</v>
      </c>
      <c r="E21" s="8">
        <v>551</v>
      </c>
      <c r="F21" s="9">
        <v>610</v>
      </c>
      <c r="G21" s="7"/>
      <c r="H21" s="8"/>
      <c r="I21" s="8"/>
      <c r="J21" s="9"/>
      <c r="K21" s="8">
        <v>479</v>
      </c>
      <c r="L21" s="9">
        <v>814</v>
      </c>
      <c r="Q21" s="3"/>
      <c r="R21" s="3"/>
      <c r="S21" s="7">
        <v>646</v>
      </c>
      <c r="T21" s="8">
        <v>966</v>
      </c>
      <c r="U21" s="8">
        <v>683</v>
      </c>
      <c r="V21" s="9">
        <v>715</v>
      </c>
      <c r="W21" s="7"/>
      <c r="X21" s="8"/>
      <c r="Y21" s="8"/>
      <c r="Z21" s="9"/>
      <c r="AA21" s="8">
        <v>581</v>
      </c>
      <c r="AB21" s="9">
        <v>881</v>
      </c>
      <c r="AC21" s="3"/>
      <c r="AD21" s="3"/>
      <c r="AE21" s="3"/>
      <c r="AH21" s="3"/>
      <c r="AI21" s="3"/>
      <c r="AJ21" s="7">
        <v>682</v>
      </c>
      <c r="AK21" s="8">
        <v>970</v>
      </c>
      <c r="AL21" s="8">
        <v>655</v>
      </c>
      <c r="AM21" s="9">
        <v>690</v>
      </c>
      <c r="AN21" s="7">
        <v>692</v>
      </c>
      <c r="AO21" s="8">
        <v>796</v>
      </c>
      <c r="AP21" s="8">
        <v>779</v>
      </c>
      <c r="AQ21" s="9">
        <v>874</v>
      </c>
      <c r="AR21" s="8">
        <v>609</v>
      </c>
      <c r="AS21" s="9">
        <v>897</v>
      </c>
      <c r="AT21" s="3"/>
      <c r="AU21" s="3"/>
      <c r="AV21" s="3"/>
      <c r="AZ21" s="3"/>
    </row>
    <row r="22" spans="3:52" ht="15.75" thickBot="1" x14ac:dyDescent="0.3">
      <c r="C22" s="10">
        <v>4736</v>
      </c>
      <c r="D22" s="11">
        <v>5825</v>
      </c>
      <c r="E22" s="11">
        <v>624</v>
      </c>
      <c r="F22" s="12">
        <v>651</v>
      </c>
      <c r="G22" s="10"/>
      <c r="H22" s="11"/>
      <c r="I22" s="11"/>
      <c r="J22" s="12"/>
      <c r="K22" s="11">
        <v>493</v>
      </c>
      <c r="L22" s="12">
        <v>489</v>
      </c>
      <c r="Q22" s="3"/>
      <c r="R22" s="3"/>
      <c r="S22" s="10">
        <v>9337</v>
      </c>
      <c r="T22" s="11">
        <v>8401</v>
      </c>
      <c r="U22" s="11">
        <v>634</v>
      </c>
      <c r="V22" s="12">
        <v>649</v>
      </c>
      <c r="W22" s="10"/>
      <c r="X22" s="11"/>
      <c r="Y22" s="11"/>
      <c r="Z22" s="12"/>
      <c r="AA22" s="11">
        <v>1445</v>
      </c>
      <c r="AB22" s="12">
        <v>563</v>
      </c>
      <c r="AC22" s="3"/>
      <c r="AD22" s="3"/>
      <c r="AE22" s="3"/>
      <c r="AH22" s="3"/>
      <c r="AI22" s="3"/>
      <c r="AJ22" s="10">
        <v>9911</v>
      </c>
      <c r="AK22" s="11">
        <v>8997</v>
      </c>
      <c r="AL22" s="11">
        <v>622</v>
      </c>
      <c r="AM22" s="12">
        <v>634</v>
      </c>
      <c r="AN22" s="10">
        <v>982</v>
      </c>
      <c r="AO22" s="11">
        <v>618</v>
      </c>
      <c r="AP22" s="11">
        <v>697</v>
      </c>
      <c r="AQ22" s="12">
        <v>605</v>
      </c>
      <c r="AR22" s="11">
        <v>1392</v>
      </c>
      <c r="AS22" s="12">
        <v>579</v>
      </c>
      <c r="AT22" s="3"/>
      <c r="AU22" s="3"/>
      <c r="AV22" s="3"/>
      <c r="AZ22" s="3"/>
    </row>
    <row r="23" spans="3:52" x14ac:dyDescent="0.25"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Z23" s="3"/>
    </row>
    <row r="24" spans="3:52" ht="15.75" thickBot="1" x14ac:dyDescent="0.3"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Z24" s="3"/>
    </row>
    <row r="25" spans="3:52" ht="15.75" thickBot="1" x14ac:dyDescent="0.3">
      <c r="C25" s="120" t="s">
        <v>28</v>
      </c>
      <c r="D25" s="121"/>
      <c r="E25" s="122"/>
      <c r="G25" s="110" t="s">
        <v>27</v>
      </c>
      <c r="H25" s="111"/>
      <c r="I25" s="112"/>
      <c r="L25" s="82" t="s">
        <v>24</v>
      </c>
      <c r="M25" s="83"/>
      <c r="N25" s="109"/>
      <c r="Q25" s="3"/>
      <c r="R25" s="3"/>
      <c r="S25" s="97" t="s">
        <v>28</v>
      </c>
      <c r="T25" s="97"/>
      <c r="U25" s="97"/>
      <c r="V25" s="3"/>
      <c r="W25" s="110" t="s">
        <v>27</v>
      </c>
      <c r="X25" s="111"/>
      <c r="Y25" s="112"/>
      <c r="Z25" s="3"/>
      <c r="AA25" s="3"/>
      <c r="AB25" s="82" t="s">
        <v>24</v>
      </c>
      <c r="AC25" s="83"/>
      <c r="AD25" s="109"/>
      <c r="AE25" s="3"/>
      <c r="AH25" s="3"/>
      <c r="AI25" s="3"/>
      <c r="AJ25" s="97" t="s">
        <v>28</v>
      </c>
      <c r="AK25" s="97"/>
      <c r="AL25" s="97"/>
      <c r="AM25" s="3"/>
      <c r="AN25" s="110" t="s">
        <v>27</v>
      </c>
      <c r="AO25" s="111"/>
      <c r="AP25" s="112"/>
      <c r="AQ25" s="3"/>
      <c r="AR25" s="3"/>
      <c r="AS25" s="82" t="s">
        <v>24</v>
      </c>
      <c r="AT25" s="83"/>
      <c r="AU25" s="109"/>
      <c r="AV25" s="3"/>
      <c r="AZ25" s="3"/>
    </row>
    <row r="26" spans="3:52" ht="15.75" thickBot="1" x14ac:dyDescent="0.3">
      <c r="C26" s="22" t="s">
        <v>2</v>
      </c>
      <c r="D26" s="21" t="s">
        <v>1</v>
      </c>
      <c r="E26" s="18" t="s">
        <v>0</v>
      </c>
      <c r="G26" s="40" t="s">
        <v>2</v>
      </c>
      <c r="H26" s="41" t="s">
        <v>1</v>
      </c>
      <c r="I26" s="20" t="s">
        <v>0</v>
      </c>
      <c r="L26" s="106" t="s">
        <v>23</v>
      </c>
      <c r="M26" s="79"/>
      <c r="N26" s="20" t="s">
        <v>22</v>
      </c>
      <c r="Q26" s="3"/>
      <c r="R26" s="3"/>
      <c r="S26" s="22" t="s">
        <v>2</v>
      </c>
      <c r="T26" s="21" t="s">
        <v>1</v>
      </c>
      <c r="U26" s="18" t="s">
        <v>0</v>
      </c>
      <c r="V26" s="3"/>
      <c r="W26" s="34" t="s">
        <v>2</v>
      </c>
      <c r="X26" s="33" t="s">
        <v>1</v>
      </c>
      <c r="Y26" s="20" t="s">
        <v>0</v>
      </c>
      <c r="Z26" s="3"/>
      <c r="AA26" s="3"/>
      <c r="AB26" s="106" t="s">
        <v>23</v>
      </c>
      <c r="AC26" s="79"/>
      <c r="AD26" s="20" t="s">
        <v>22</v>
      </c>
      <c r="AE26" s="3"/>
      <c r="AH26" s="3"/>
      <c r="AI26" s="3"/>
      <c r="AJ26" s="22" t="s">
        <v>2</v>
      </c>
      <c r="AK26" s="21" t="s">
        <v>1</v>
      </c>
      <c r="AL26" s="18" t="s">
        <v>0</v>
      </c>
      <c r="AM26" s="3"/>
      <c r="AN26" s="34" t="s">
        <v>2</v>
      </c>
      <c r="AO26" s="33" t="s">
        <v>1</v>
      </c>
      <c r="AP26" s="20" t="s">
        <v>0</v>
      </c>
      <c r="AQ26" s="3"/>
      <c r="AR26" s="3"/>
      <c r="AS26" s="106" t="s">
        <v>23</v>
      </c>
      <c r="AT26" s="79"/>
      <c r="AU26" s="20" t="s">
        <v>22</v>
      </c>
      <c r="AV26" s="3"/>
      <c r="AZ26" s="3"/>
    </row>
    <row r="27" spans="3:52" x14ac:dyDescent="0.25">
      <c r="C27" s="24">
        <f>C4</f>
        <v>1851</v>
      </c>
      <c r="D27" s="26">
        <f>AVERAGE(C15:D15)</f>
        <v>3459</v>
      </c>
      <c r="E27" s="27">
        <f>AVERAGE(E15:F15)</f>
        <v>567</v>
      </c>
      <c r="G27" s="32">
        <f>C27</f>
        <v>1851</v>
      </c>
      <c r="H27" s="17">
        <f>D27/$N$27</f>
        <v>6.3929767817950793</v>
      </c>
      <c r="I27" s="19">
        <f>E27/$N$27</f>
        <v>1.0479380847868778</v>
      </c>
      <c r="L27" s="29">
        <f>K15</f>
        <v>434</v>
      </c>
      <c r="M27" s="2">
        <f>L15</f>
        <v>445</v>
      </c>
      <c r="N27" s="107">
        <f>AVERAGE(L27:M34)</f>
        <v>541.0625</v>
      </c>
      <c r="Q27" s="3"/>
      <c r="R27" s="3"/>
      <c r="S27" s="24">
        <f>S4</f>
        <v>1851</v>
      </c>
      <c r="T27" s="26">
        <f>AVERAGE(S15:T15)</f>
        <v>5734.5</v>
      </c>
      <c r="U27" s="27">
        <f>AVERAGE(U15:V15)</f>
        <v>835</v>
      </c>
      <c r="V27" s="3"/>
      <c r="W27" s="32">
        <f>S27</f>
        <v>1851</v>
      </c>
      <c r="X27" s="17">
        <f>T27/$N$27</f>
        <v>10.598590735820723</v>
      </c>
      <c r="Y27" s="19">
        <f>U27/$N$27</f>
        <v>1.5432597897655076</v>
      </c>
      <c r="Z27" s="3"/>
      <c r="AA27" s="3"/>
      <c r="AB27" s="29">
        <f>AA15</f>
        <v>632</v>
      </c>
      <c r="AC27" s="2">
        <f>AB15</f>
        <v>600</v>
      </c>
      <c r="AD27" s="107">
        <f>AVERAGE(AB27:AC34)</f>
        <v>700.375</v>
      </c>
      <c r="AE27" s="3"/>
      <c r="AH27" s="3"/>
      <c r="AI27" s="3"/>
      <c r="AJ27" s="24">
        <f>AJ4</f>
        <v>1851</v>
      </c>
      <c r="AK27" s="26">
        <f>AVERAGE(AJ15:AK15)</f>
        <v>6423.5</v>
      </c>
      <c r="AL27" s="27">
        <f>AVERAGE(AL15:AM15)</f>
        <v>1077.5</v>
      </c>
      <c r="AM27" s="3"/>
      <c r="AN27" s="32">
        <f>AJ27</f>
        <v>1851</v>
      </c>
      <c r="AO27" s="17">
        <f>AK27/$N$27</f>
        <v>11.872011089291902</v>
      </c>
      <c r="AP27" s="19">
        <f>AL27/$N$27</f>
        <v>1.9914520041584844</v>
      </c>
      <c r="AQ27" s="3"/>
      <c r="AR27" s="3"/>
      <c r="AS27" s="29">
        <f>AR15</f>
        <v>2624</v>
      </c>
      <c r="AT27" s="2">
        <f>AS15</f>
        <v>591</v>
      </c>
      <c r="AU27" s="107">
        <f>AVERAGE(AS27:AT34)</f>
        <v>847</v>
      </c>
      <c r="AV27" s="3"/>
      <c r="AZ27" s="3"/>
    </row>
    <row r="28" spans="3:52" x14ac:dyDescent="0.25">
      <c r="C28" s="25">
        <f t="shared" ref="C28:C34" si="2">C5</f>
        <v>1863</v>
      </c>
      <c r="D28" s="28">
        <f t="shared" ref="D28:D32" si="3">AVERAGE(C16:D16)</f>
        <v>6835.5</v>
      </c>
      <c r="E28" s="16">
        <f t="shared" ref="E28:E34" si="4">AVERAGE(E16:F16)</f>
        <v>528</v>
      </c>
      <c r="G28" s="32">
        <f t="shared" ref="G28:G35" si="5">C28</f>
        <v>1863</v>
      </c>
      <c r="H28" s="14">
        <f t="shared" ref="H28:I35" si="6">D28/$N$27</f>
        <v>12.633475799930691</v>
      </c>
      <c r="I28" s="16">
        <f t="shared" si="6"/>
        <v>0.97585768742058454</v>
      </c>
      <c r="L28" s="29">
        <f t="shared" ref="L28:M34" si="7">K16</f>
        <v>515</v>
      </c>
      <c r="M28" s="2">
        <f t="shared" si="7"/>
        <v>524</v>
      </c>
      <c r="N28" s="107"/>
      <c r="Q28" s="3"/>
      <c r="R28" s="3"/>
      <c r="S28" s="25">
        <f t="shared" ref="S28:S33" si="8">S5</f>
        <v>1863</v>
      </c>
      <c r="T28" s="28">
        <f t="shared" ref="T28:T32" si="9">AVERAGE(S16:T16)</f>
        <v>8320</v>
      </c>
      <c r="U28" s="16">
        <f t="shared" ref="U28:U33" si="10">AVERAGE(U16:V16)</f>
        <v>789.5</v>
      </c>
      <c r="V28" s="3"/>
      <c r="W28" s="32">
        <f t="shared" ref="W28:W35" si="11">S28</f>
        <v>1863</v>
      </c>
      <c r="X28" s="14">
        <f t="shared" ref="X28:X35" si="12">T28/$N$27</f>
        <v>15.377151438142544</v>
      </c>
      <c r="Y28" s="16">
        <f t="shared" ref="Y28:Y35" si="13">U28/$N$27</f>
        <v>1.4591659928381657</v>
      </c>
      <c r="Z28" s="3"/>
      <c r="AA28" s="3"/>
      <c r="AB28" s="29">
        <f t="shared" ref="AB28" si="14">AA16</f>
        <v>660</v>
      </c>
      <c r="AC28" s="2">
        <f>AB16</f>
        <v>655</v>
      </c>
      <c r="AD28" s="107"/>
      <c r="AE28" s="3"/>
      <c r="AH28" s="3"/>
      <c r="AI28" s="3"/>
      <c r="AJ28" s="25">
        <f t="shared" ref="AJ28:AJ33" si="15">AJ5</f>
        <v>1863</v>
      </c>
      <c r="AK28" s="28">
        <f t="shared" ref="AK28:AK32" si="16">AVERAGE(AJ16:AK16)</f>
        <v>8565</v>
      </c>
      <c r="AL28" s="16">
        <f t="shared" ref="AL28:AL33" si="17">AVERAGE(AL16:AM16)</f>
        <v>972</v>
      </c>
      <c r="AM28" s="3"/>
      <c r="AN28" s="32">
        <f t="shared" ref="AN28:AN35" si="18">AJ28</f>
        <v>1863</v>
      </c>
      <c r="AO28" s="14">
        <f t="shared" ref="AO28:AO35" si="19">AK28/$N$27</f>
        <v>15.829964190828232</v>
      </c>
      <c r="AP28" s="16">
        <f t="shared" ref="AP28:AP35" si="20">AL28/$N$27</f>
        <v>1.7964652882060761</v>
      </c>
      <c r="AQ28" s="3"/>
      <c r="AR28" s="3"/>
      <c r="AS28" s="29">
        <f t="shared" ref="AS28:AT28" si="21">AR16</f>
        <v>615</v>
      </c>
      <c r="AT28" s="2">
        <f t="shared" si="21"/>
        <v>680</v>
      </c>
      <c r="AU28" s="107"/>
      <c r="AV28" s="3"/>
      <c r="AZ28" s="3"/>
    </row>
    <row r="29" spans="3:52" x14ac:dyDescent="0.25">
      <c r="C29" s="25">
        <f t="shared" si="2"/>
        <v>1864</v>
      </c>
      <c r="D29" s="28">
        <f t="shared" si="3"/>
        <v>625.5</v>
      </c>
      <c r="E29" s="16">
        <f t="shared" si="4"/>
        <v>664.5</v>
      </c>
      <c r="G29" s="32">
        <f t="shared" si="5"/>
        <v>1864</v>
      </c>
      <c r="H29" s="14">
        <f t="shared" si="6"/>
        <v>1.1560586808363174</v>
      </c>
      <c r="I29" s="16">
        <f t="shared" si="6"/>
        <v>1.2281390782026107</v>
      </c>
      <c r="L29" s="29">
        <f t="shared" si="7"/>
        <v>436</v>
      </c>
      <c r="M29" s="13">
        <f>L17</f>
        <v>568</v>
      </c>
      <c r="N29" s="107"/>
      <c r="Q29" s="3"/>
      <c r="R29" s="3"/>
      <c r="S29" s="25">
        <f t="shared" si="8"/>
        <v>1864</v>
      </c>
      <c r="T29" s="28">
        <f t="shared" si="9"/>
        <v>611.5</v>
      </c>
      <c r="U29" s="16">
        <f t="shared" si="10"/>
        <v>689.5</v>
      </c>
      <c r="V29" s="3"/>
      <c r="W29" s="32">
        <f t="shared" si="11"/>
        <v>1864</v>
      </c>
      <c r="X29" s="14">
        <f t="shared" si="12"/>
        <v>1.1301836663971352</v>
      </c>
      <c r="Y29" s="16">
        <f t="shared" si="13"/>
        <v>1.2743444611297217</v>
      </c>
      <c r="Z29" s="3"/>
      <c r="AA29" s="3"/>
      <c r="AB29" s="29">
        <f t="shared" ref="AB29" si="22">AA17</f>
        <v>535</v>
      </c>
      <c r="AC29" s="13">
        <f>AB17</f>
        <v>703</v>
      </c>
      <c r="AD29" s="107"/>
      <c r="AE29" s="3"/>
      <c r="AH29" s="3"/>
      <c r="AI29" s="3"/>
      <c r="AJ29" s="25">
        <f t="shared" si="15"/>
        <v>1864</v>
      </c>
      <c r="AK29" s="28">
        <f t="shared" si="16"/>
        <v>596</v>
      </c>
      <c r="AL29" s="16">
        <f t="shared" si="17"/>
        <v>641.5</v>
      </c>
      <c r="AM29" s="3"/>
      <c r="AN29" s="32">
        <f t="shared" si="18"/>
        <v>1864</v>
      </c>
      <c r="AO29" s="14">
        <f t="shared" si="19"/>
        <v>1.1015363289823263</v>
      </c>
      <c r="AP29" s="16">
        <f t="shared" si="20"/>
        <v>1.1856301259096684</v>
      </c>
      <c r="AQ29" s="3"/>
      <c r="AR29" s="3"/>
      <c r="AS29" s="29">
        <f t="shared" ref="AS29" si="23">AR17</f>
        <v>555</v>
      </c>
      <c r="AT29" s="13">
        <f>AS17</f>
        <v>690</v>
      </c>
      <c r="AU29" s="107"/>
      <c r="AV29" s="3"/>
      <c r="AZ29" s="3"/>
    </row>
    <row r="30" spans="3:52" x14ac:dyDescent="0.25">
      <c r="C30" s="25">
        <f t="shared" si="2"/>
        <v>1888</v>
      </c>
      <c r="D30" s="28">
        <f>AVERAGE(C18:D18)</f>
        <v>2939.5</v>
      </c>
      <c r="E30" s="16">
        <f t="shared" si="4"/>
        <v>735</v>
      </c>
      <c r="G30" s="32">
        <f t="shared" si="5"/>
        <v>1888</v>
      </c>
      <c r="H30" s="14">
        <f t="shared" si="6"/>
        <v>5.4328289245697121</v>
      </c>
      <c r="I30" s="16">
        <f t="shared" si="6"/>
        <v>1.3584382580570638</v>
      </c>
      <c r="L30" s="29">
        <f t="shared" si="7"/>
        <v>597</v>
      </c>
      <c r="M30" s="2">
        <f t="shared" si="7"/>
        <v>636</v>
      </c>
      <c r="N30" s="107"/>
      <c r="Q30" s="3"/>
      <c r="R30" s="3"/>
      <c r="S30" s="25">
        <f t="shared" si="8"/>
        <v>1888</v>
      </c>
      <c r="T30" s="28">
        <f>AVERAGE(S18:T18)</f>
        <v>6711.5</v>
      </c>
      <c r="U30" s="16">
        <f t="shared" si="10"/>
        <v>757</v>
      </c>
      <c r="V30" s="3"/>
      <c r="W30" s="32">
        <f t="shared" si="11"/>
        <v>1888</v>
      </c>
      <c r="X30" s="14">
        <f t="shared" si="12"/>
        <v>12.40429710061222</v>
      </c>
      <c r="Y30" s="16">
        <f t="shared" si="13"/>
        <v>1.3990989950329213</v>
      </c>
      <c r="Z30" s="3"/>
      <c r="AA30" s="3"/>
      <c r="AB30" s="29">
        <f t="shared" ref="AB30:AC30" si="24">AA18</f>
        <v>711</v>
      </c>
      <c r="AC30" s="2">
        <f t="shared" si="24"/>
        <v>680</v>
      </c>
      <c r="AD30" s="107"/>
      <c r="AE30" s="3"/>
      <c r="AH30" s="3"/>
      <c r="AI30" s="3"/>
      <c r="AJ30" s="25">
        <f t="shared" si="15"/>
        <v>1888</v>
      </c>
      <c r="AK30" s="28">
        <f>AVERAGE(AJ18:AK18)</f>
        <v>5155</v>
      </c>
      <c r="AL30" s="16">
        <f t="shared" si="17"/>
        <v>695.5</v>
      </c>
      <c r="AM30" s="3"/>
      <c r="AN30" s="32">
        <f t="shared" si="18"/>
        <v>1888</v>
      </c>
      <c r="AO30" s="14">
        <f t="shared" si="19"/>
        <v>9.5275499595702904</v>
      </c>
      <c r="AP30" s="16">
        <f t="shared" si="20"/>
        <v>1.2854337530322282</v>
      </c>
      <c r="AQ30" s="3"/>
      <c r="AR30" s="3"/>
      <c r="AS30" s="29">
        <f t="shared" ref="AS30:AT30" si="25">AR18</f>
        <v>705</v>
      </c>
      <c r="AT30" s="2">
        <f t="shared" si="25"/>
        <v>686</v>
      </c>
      <c r="AU30" s="107"/>
      <c r="AV30" s="3"/>
      <c r="AZ30" s="3"/>
    </row>
    <row r="31" spans="3:52" x14ac:dyDescent="0.25">
      <c r="C31" s="25">
        <f t="shared" si="2"/>
        <v>1927</v>
      </c>
      <c r="D31" s="28">
        <f t="shared" si="3"/>
        <v>630.5</v>
      </c>
      <c r="E31" s="16">
        <f t="shared" si="4"/>
        <v>948</v>
      </c>
      <c r="G31" s="32">
        <f t="shared" si="5"/>
        <v>1927</v>
      </c>
      <c r="H31" s="14">
        <f t="shared" si="6"/>
        <v>1.1652997574217396</v>
      </c>
      <c r="I31" s="16">
        <f t="shared" si="6"/>
        <v>1.7521081205960494</v>
      </c>
      <c r="L31" s="29">
        <f t="shared" si="7"/>
        <v>479</v>
      </c>
      <c r="M31" s="2">
        <f t="shared" si="7"/>
        <v>617</v>
      </c>
      <c r="N31" s="107"/>
      <c r="Q31" s="3"/>
      <c r="R31" s="3"/>
      <c r="S31" s="25">
        <f t="shared" si="8"/>
        <v>1927</v>
      </c>
      <c r="T31" s="28">
        <f t="shared" si="9"/>
        <v>629.5</v>
      </c>
      <c r="U31" s="16">
        <f t="shared" si="10"/>
        <v>1076</v>
      </c>
      <c r="V31" s="3"/>
      <c r="W31" s="32">
        <f t="shared" si="11"/>
        <v>1927</v>
      </c>
      <c r="X31" s="14">
        <f t="shared" si="12"/>
        <v>1.1634515421046552</v>
      </c>
      <c r="Y31" s="16">
        <f t="shared" si="13"/>
        <v>1.9886796811828578</v>
      </c>
      <c r="Z31" s="3"/>
      <c r="AA31" s="3"/>
      <c r="AB31" s="29">
        <f t="shared" ref="AB31:AC31" si="26">AA19</f>
        <v>600</v>
      </c>
      <c r="AC31" s="2">
        <f t="shared" si="26"/>
        <v>726</v>
      </c>
      <c r="AD31" s="107"/>
      <c r="AE31" s="3"/>
      <c r="AH31" s="3"/>
      <c r="AI31" s="3"/>
      <c r="AJ31" s="25">
        <f t="shared" si="15"/>
        <v>1927</v>
      </c>
      <c r="AK31" s="28">
        <f t="shared" si="16"/>
        <v>617.5</v>
      </c>
      <c r="AL31" s="16">
        <f t="shared" si="17"/>
        <v>753</v>
      </c>
      <c r="AM31" s="3"/>
      <c r="AN31" s="32">
        <f t="shared" si="18"/>
        <v>1927</v>
      </c>
      <c r="AO31" s="14">
        <f t="shared" si="19"/>
        <v>1.1412729582996419</v>
      </c>
      <c r="AP31" s="16">
        <f t="shared" si="20"/>
        <v>1.3917061337645835</v>
      </c>
      <c r="AQ31" s="3"/>
      <c r="AR31" s="3"/>
      <c r="AS31" s="29">
        <f t="shared" ref="AS31:AT31" si="27">AR19</f>
        <v>614</v>
      </c>
      <c r="AT31" s="2">
        <f t="shared" si="27"/>
        <v>722</v>
      </c>
      <c r="AU31" s="107"/>
      <c r="AV31" s="3"/>
      <c r="AZ31" s="3"/>
    </row>
    <row r="32" spans="3:52" x14ac:dyDescent="0.25">
      <c r="C32" s="25">
        <f t="shared" si="2"/>
        <v>1932</v>
      </c>
      <c r="D32" s="28">
        <f t="shared" si="3"/>
        <v>508</v>
      </c>
      <c r="E32" s="16">
        <f t="shared" si="4"/>
        <v>632</v>
      </c>
      <c r="G32" s="32">
        <f t="shared" si="5"/>
        <v>1932</v>
      </c>
      <c r="H32" s="14">
        <f t="shared" si="6"/>
        <v>0.93889338107889564</v>
      </c>
      <c r="I32" s="16">
        <f t="shared" si="6"/>
        <v>1.1680720803973663</v>
      </c>
      <c r="L32" s="29">
        <f t="shared" si="7"/>
        <v>643</v>
      </c>
      <c r="M32" s="2">
        <f t="shared" si="7"/>
        <v>488</v>
      </c>
      <c r="N32" s="107"/>
      <c r="Q32" s="3"/>
      <c r="R32" s="3"/>
      <c r="S32" s="25">
        <f t="shared" si="8"/>
        <v>1932</v>
      </c>
      <c r="T32" s="28">
        <f t="shared" si="9"/>
        <v>601.5</v>
      </c>
      <c r="U32" s="16">
        <f t="shared" si="10"/>
        <v>972.5</v>
      </c>
      <c r="V32" s="3"/>
      <c r="W32" s="32">
        <f t="shared" si="11"/>
        <v>1932</v>
      </c>
      <c r="X32" s="14">
        <f t="shared" si="12"/>
        <v>1.1117015132262908</v>
      </c>
      <c r="Y32" s="16">
        <f t="shared" si="13"/>
        <v>1.7973893958646183</v>
      </c>
      <c r="Z32" s="3"/>
      <c r="AA32" s="3"/>
      <c r="AB32" s="29">
        <f t="shared" ref="AB32:AC32" si="28">AA20</f>
        <v>656</v>
      </c>
      <c r="AC32" s="2">
        <f t="shared" si="28"/>
        <v>578</v>
      </c>
      <c r="AD32" s="107"/>
      <c r="AE32" s="3"/>
      <c r="AH32" s="3"/>
      <c r="AI32" s="3"/>
      <c r="AJ32" s="25">
        <f t="shared" si="15"/>
        <v>1932</v>
      </c>
      <c r="AK32" s="28">
        <f t="shared" si="16"/>
        <v>606.5</v>
      </c>
      <c r="AL32" s="16">
        <f t="shared" si="17"/>
        <v>724</v>
      </c>
      <c r="AM32" s="3"/>
      <c r="AN32" s="32">
        <f t="shared" si="18"/>
        <v>1932</v>
      </c>
      <c r="AO32" s="14">
        <f t="shared" si="19"/>
        <v>1.1209425898117131</v>
      </c>
      <c r="AP32" s="16">
        <f t="shared" si="20"/>
        <v>1.3381078895691347</v>
      </c>
      <c r="AQ32" s="3"/>
      <c r="AR32" s="3"/>
      <c r="AS32" s="29">
        <f t="shared" ref="AS32:AT32" si="29">AR20</f>
        <v>664</v>
      </c>
      <c r="AT32" s="2">
        <f t="shared" si="29"/>
        <v>929</v>
      </c>
      <c r="AU32" s="107"/>
      <c r="AV32" s="3"/>
      <c r="AZ32" s="3"/>
    </row>
    <row r="33" spans="2:52" x14ac:dyDescent="0.25">
      <c r="B33" s="66"/>
      <c r="C33" s="25">
        <f t="shared" si="2"/>
        <v>1933</v>
      </c>
      <c r="D33" s="28">
        <f t="shared" ref="D33:D34" si="30">AVERAGE(C21:D21)</f>
        <v>814</v>
      </c>
      <c r="E33" s="16">
        <f t="shared" si="4"/>
        <v>580.5</v>
      </c>
      <c r="F33" s="66"/>
      <c r="G33" s="32">
        <f t="shared" ref="G33" si="31">C33</f>
        <v>1933</v>
      </c>
      <c r="H33" s="14">
        <f t="shared" ref="H33" si="32">D33/$N$27</f>
        <v>1.5044472681067345</v>
      </c>
      <c r="I33" s="16">
        <f t="shared" ref="I33" si="33">E33/$N$27</f>
        <v>1.0728889915675177</v>
      </c>
      <c r="J33" s="66"/>
      <c r="L33" s="29">
        <f t="shared" si="7"/>
        <v>479</v>
      </c>
      <c r="M33" s="2">
        <f t="shared" si="7"/>
        <v>814</v>
      </c>
      <c r="N33" s="107"/>
      <c r="Q33" s="3"/>
      <c r="R33" s="66"/>
      <c r="S33" s="25">
        <f t="shared" si="8"/>
        <v>1933</v>
      </c>
      <c r="T33" s="28">
        <f t="shared" ref="T33" si="34">AVERAGE(S21:T21)</f>
        <v>806</v>
      </c>
      <c r="U33" s="16">
        <f t="shared" si="10"/>
        <v>699</v>
      </c>
      <c r="V33" s="66"/>
      <c r="W33" s="32">
        <f t="shared" ref="W33" si="35">S33</f>
        <v>1933</v>
      </c>
      <c r="X33" s="14">
        <f t="shared" ref="X33" si="36">T33/$N$27</f>
        <v>1.4896615455700588</v>
      </c>
      <c r="Y33" s="16">
        <f t="shared" ref="Y33" si="37">U33/$N$27</f>
        <v>1.2919025066420238</v>
      </c>
      <c r="Z33" s="66"/>
      <c r="AA33" s="3"/>
      <c r="AB33" s="29">
        <f t="shared" ref="AB33:AC33" si="38">AA21</f>
        <v>581</v>
      </c>
      <c r="AC33" s="2">
        <f t="shared" si="38"/>
        <v>881</v>
      </c>
      <c r="AD33" s="107"/>
      <c r="AE33" s="3"/>
      <c r="AH33" s="3"/>
      <c r="AI33" s="66"/>
      <c r="AJ33" s="25">
        <f t="shared" si="15"/>
        <v>1933</v>
      </c>
      <c r="AK33" s="28">
        <f t="shared" ref="AK33" si="39">AVERAGE(AJ21:AK21)</f>
        <v>826</v>
      </c>
      <c r="AL33" s="16">
        <f t="shared" si="17"/>
        <v>672.5</v>
      </c>
      <c r="AM33" s="66"/>
      <c r="AN33" s="32"/>
      <c r="AO33" s="14"/>
      <c r="AP33" s="16"/>
      <c r="AQ33" s="66"/>
      <c r="AR33" s="3"/>
      <c r="AS33" s="29">
        <f t="shared" ref="AS33:AT33" si="40">AR21</f>
        <v>609</v>
      </c>
      <c r="AT33" s="2">
        <f t="shared" si="40"/>
        <v>897</v>
      </c>
      <c r="AU33" s="107"/>
      <c r="AV33" s="3"/>
      <c r="AZ33" s="3"/>
    </row>
    <row r="34" spans="2:52" ht="15.75" thickBot="1" x14ac:dyDescent="0.3">
      <c r="C34" s="25">
        <f t="shared" si="2"/>
        <v>1936</v>
      </c>
      <c r="D34" s="28">
        <f t="shared" si="30"/>
        <v>5280.5</v>
      </c>
      <c r="E34" s="16">
        <f t="shared" si="4"/>
        <v>637.5</v>
      </c>
      <c r="G34" s="32">
        <f t="shared" si="5"/>
        <v>1936</v>
      </c>
      <c r="H34" s="14">
        <f t="shared" si="6"/>
        <v>9.7595009818643881</v>
      </c>
      <c r="I34" s="16">
        <f t="shared" si="6"/>
        <v>1.1782372646413306</v>
      </c>
      <c r="L34" s="30">
        <f t="shared" si="7"/>
        <v>493</v>
      </c>
      <c r="M34" s="31">
        <f t="shared" si="7"/>
        <v>489</v>
      </c>
      <c r="N34" s="108"/>
      <c r="Q34" s="3"/>
      <c r="R34" s="3"/>
      <c r="S34" s="25">
        <f>S10</f>
        <v>1933</v>
      </c>
      <c r="T34" s="28">
        <f>AVERAGE(S21:T21)</f>
        <v>806</v>
      </c>
      <c r="U34" s="16">
        <f>AVERAGE(U21:V21)</f>
        <v>699</v>
      </c>
      <c r="V34" s="3"/>
      <c r="W34" s="32">
        <f t="shared" si="11"/>
        <v>1933</v>
      </c>
      <c r="X34" s="14">
        <f t="shared" si="12"/>
        <v>1.4896615455700588</v>
      </c>
      <c r="Y34" s="16">
        <f t="shared" si="13"/>
        <v>1.2919025066420238</v>
      </c>
      <c r="Z34" s="3"/>
      <c r="AA34" s="3"/>
      <c r="AB34" s="30">
        <f t="shared" ref="AB34:AC34" si="41">AA22</f>
        <v>1445</v>
      </c>
      <c r="AC34" s="31">
        <f t="shared" si="41"/>
        <v>563</v>
      </c>
      <c r="AD34" s="108"/>
      <c r="AE34" s="3"/>
      <c r="AH34" s="3"/>
      <c r="AI34" s="3"/>
      <c r="AJ34" s="25">
        <f>AJ10</f>
        <v>1933</v>
      </c>
      <c r="AK34" s="28">
        <f>AVERAGE(AJ21:AK21)</f>
        <v>826</v>
      </c>
      <c r="AL34" s="16">
        <f>AVERAGE(AL21:AM21)</f>
        <v>672.5</v>
      </c>
      <c r="AM34" s="3"/>
      <c r="AN34" s="32">
        <f t="shared" si="18"/>
        <v>1933</v>
      </c>
      <c r="AO34" s="14">
        <f t="shared" si="19"/>
        <v>1.5266258519117477</v>
      </c>
      <c r="AP34" s="16">
        <f t="shared" si="20"/>
        <v>1.2429248007392861</v>
      </c>
      <c r="AQ34" s="3"/>
      <c r="AR34" s="3"/>
      <c r="AS34" s="30">
        <f t="shared" ref="AS34:AT34" si="42">AR22</f>
        <v>1392</v>
      </c>
      <c r="AT34" s="31">
        <f t="shared" si="42"/>
        <v>579</v>
      </c>
      <c r="AU34" s="108"/>
      <c r="AV34" s="3"/>
      <c r="AZ34" s="3"/>
    </row>
    <row r="35" spans="2:52" ht="15.75" thickBot="1" x14ac:dyDescent="0.3">
      <c r="C35" s="123">
        <f t="shared" ref="C35" si="43">G4</f>
        <v>1937</v>
      </c>
      <c r="D35" s="78">
        <f>AVERAGE(G15:H15)</f>
        <v>8831</v>
      </c>
      <c r="E35" s="124">
        <f>AVERAGE(I15:J15)</f>
        <v>543.5</v>
      </c>
      <c r="G35" s="125">
        <f t="shared" si="5"/>
        <v>1937</v>
      </c>
      <c r="H35" s="126">
        <f t="shared" si="6"/>
        <v>16.321589465172693</v>
      </c>
      <c r="I35" s="124">
        <f t="shared" si="6"/>
        <v>1.0045050248353933</v>
      </c>
      <c r="Q35" s="3"/>
      <c r="R35" s="3"/>
      <c r="S35" s="25">
        <f t="shared" ref="S35" si="44">W4</f>
        <v>1937</v>
      </c>
      <c r="T35" s="15">
        <f>AVERAGE(W15:X15)</f>
        <v>17096</v>
      </c>
      <c r="U35" s="16">
        <f>AVERAGE(Y15:Z15)</f>
        <v>545.5</v>
      </c>
      <c r="V35" s="3"/>
      <c r="W35" s="32">
        <f t="shared" si="11"/>
        <v>1937</v>
      </c>
      <c r="X35" s="14">
        <f t="shared" si="12"/>
        <v>31.597089060875593</v>
      </c>
      <c r="Y35" s="16">
        <f t="shared" si="13"/>
        <v>1.0082014554695622</v>
      </c>
      <c r="Z35" s="3"/>
      <c r="AA35" s="3"/>
      <c r="AB35" s="3"/>
      <c r="AC35" s="3"/>
      <c r="AD35" s="3"/>
      <c r="AE35" s="3"/>
      <c r="AI35" s="3"/>
      <c r="AJ35" s="25">
        <f t="shared" ref="AJ35" si="45">AN4</f>
        <v>1937</v>
      </c>
      <c r="AK35" s="15">
        <f>AVERAGE(AN15:AO15)</f>
        <v>19272</v>
      </c>
      <c r="AL35" s="16">
        <f>AVERAGE(AP15:AQ15)</f>
        <v>538.5</v>
      </c>
      <c r="AM35" s="3"/>
      <c r="AN35" s="32">
        <f t="shared" si="18"/>
        <v>1937</v>
      </c>
      <c r="AO35" s="14">
        <f t="shared" si="19"/>
        <v>35.618805590851338</v>
      </c>
      <c r="AP35" s="16">
        <f t="shared" si="20"/>
        <v>0.99526394824997111</v>
      </c>
      <c r="AQ35" s="3"/>
    </row>
    <row r="36" spans="2:52" x14ac:dyDescent="0.25"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2:52" x14ac:dyDescent="0.25">
      <c r="R37" s="3"/>
      <c r="S37" s="3"/>
      <c r="T37" s="3"/>
      <c r="U37" s="3"/>
      <c r="V37" s="3"/>
      <c r="W37" s="3"/>
      <c r="X37" s="3"/>
      <c r="Y37" s="3"/>
      <c r="Z37" s="3"/>
    </row>
  </sheetData>
  <mergeCells count="69">
    <mergeCell ref="AU27:AU34"/>
    <mergeCell ref="AJ7:AM7"/>
    <mergeCell ref="AJ8:AM8"/>
    <mergeCell ref="AJ11:AM11"/>
    <mergeCell ref="AI13:AS13"/>
    <mergeCell ref="AJ25:AL25"/>
    <mergeCell ref="AN25:AP25"/>
    <mergeCell ref="AS25:AU25"/>
    <mergeCell ref="AB26:AC26"/>
    <mergeCell ref="AD27:AD34"/>
    <mergeCell ref="AR3:AS3"/>
    <mergeCell ref="AI4:AI11"/>
    <mergeCell ref="AJ4:AM4"/>
    <mergeCell ref="AN4:AQ4"/>
    <mergeCell ref="AR4:AS11"/>
    <mergeCell ref="AJ5:AM5"/>
    <mergeCell ref="AJ6:AM6"/>
    <mergeCell ref="R13:AB13"/>
    <mergeCell ref="S25:U25"/>
    <mergeCell ref="W25:Y25"/>
    <mergeCell ref="AB25:AD25"/>
    <mergeCell ref="S11:V11"/>
    <mergeCell ref="AJ9:AM9"/>
    <mergeCell ref="AS26:AT26"/>
    <mergeCell ref="AA4:AB11"/>
    <mergeCell ref="AN3:AO3"/>
    <mergeCell ref="AP3:AQ3"/>
    <mergeCell ref="S3:T3"/>
    <mergeCell ref="U3:V3"/>
    <mergeCell ref="W3:X3"/>
    <mergeCell ref="Y3:Z3"/>
    <mergeCell ref="AA3:AB3"/>
    <mergeCell ref="AJ3:AK3"/>
    <mergeCell ref="AL3:AM3"/>
    <mergeCell ref="S9:V9"/>
    <mergeCell ref="S10:V10"/>
    <mergeCell ref="AJ10:AM10"/>
    <mergeCell ref="S8:V8"/>
    <mergeCell ref="B4:B11"/>
    <mergeCell ref="K4:L11"/>
    <mergeCell ref="K3:L3"/>
    <mergeCell ref="L26:M26"/>
    <mergeCell ref="N27:N34"/>
    <mergeCell ref="L25:N25"/>
    <mergeCell ref="G25:I25"/>
    <mergeCell ref="C25:E25"/>
    <mergeCell ref="B13:L13"/>
    <mergeCell ref="C6:F6"/>
    <mergeCell ref="C7:F7"/>
    <mergeCell ref="C8:F8"/>
    <mergeCell ref="C9:F9"/>
    <mergeCell ref="C10:F10"/>
    <mergeCell ref="C11:F11"/>
    <mergeCell ref="AN5:AQ11"/>
    <mergeCell ref="I3:J3"/>
    <mergeCell ref="C4:F4"/>
    <mergeCell ref="C5:F5"/>
    <mergeCell ref="G4:J4"/>
    <mergeCell ref="C3:D3"/>
    <mergeCell ref="E3:F3"/>
    <mergeCell ref="G3:H3"/>
    <mergeCell ref="G5:J11"/>
    <mergeCell ref="S5:V5"/>
    <mergeCell ref="S6:V6"/>
    <mergeCell ref="R4:R11"/>
    <mergeCell ref="S4:V4"/>
    <mergeCell ref="W4:Z4"/>
    <mergeCell ref="S7:V7"/>
    <mergeCell ref="W5:Z11"/>
  </mergeCells>
  <pageMargins left="0.7" right="0.7" top="0.75" bottom="0.75" header="0.3" footer="0.3"/>
  <pageSetup orientation="portrait" r:id="rId1"/>
  <ignoredErrors>
    <ignoredError sqref="D27:D29 D30 D31:D32 E27:E32 E35 D33:E34 D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data_0min</vt:lpstr>
      <vt:lpstr>Raw data_30min</vt:lpstr>
      <vt:lpstr>Raw data 60min</vt:lpstr>
      <vt:lpstr>Analysis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2016-06-16T12:50:04Z</dcterms:modified>
</cp:coreProperties>
</file>