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165" windowWidth="14805" windowHeight="7950" activeTab="3"/>
  </bookViews>
  <sheets>
    <sheet name="Raw data_0min" sheetId="1" r:id="rId1"/>
    <sheet name="Raw data_30min" sheetId="3" r:id="rId2"/>
    <sheet name="Raw data 60min" sheetId="4" r:id="rId3"/>
    <sheet name="Analysis" sheetId="2" r:id="rId4"/>
  </sheets>
  <calcPr calcId="145621"/>
</workbook>
</file>

<file path=xl/calcChain.xml><?xml version="1.0" encoding="utf-8"?>
<calcChain xmlns="http://schemas.openxmlformats.org/spreadsheetml/2006/main">
  <c r="AJ42" i="2" l="1"/>
  <c r="AK42" i="2"/>
  <c r="AL42" i="2"/>
  <c r="AN42" i="2"/>
  <c r="AO42" i="2"/>
  <c r="AP42" i="2"/>
  <c r="AJ34" i="2"/>
  <c r="AK34" i="2"/>
  <c r="AL34" i="2"/>
  <c r="AN34" i="2"/>
  <c r="AO34" i="2"/>
  <c r="AP34" i="2"/>
  <c r="S34" i="2"/>
  <c r="T34" i="2"/>
  <c r="U34" i="2"/>
  <c r="W34" i="2"/>
  <c r="X34" i="2"/>
  <c r="Y34" i="2"/>
  <c r="S42" i="2"/>
  <c r="T42" i="2"/>
  <c r="U42" i="2"/>
  <c r="W42" i="2"/>
  <c r="X42" i="2"/>
  <c r="Y42" i="2"/>
  <c r="G42" i="2"/>
  <c r="H42" i="2"/>
  <c r="I42" i="2"/>
  <c r="C42" i="2"/>
  <c r="D42" i="2"/>
  <c r="E42" i="2"/>
  <c r="G34" i="2"/>
  <c r="H34" i="2"/>
  <c r="I34" i="2"/>
  <c r="D34" i="2"/>
  <c r="E34" i="2"/>
  <c r="C34" i="2"/>
  <c r="E39" i="2" l="1"/>
  <c r="AC28" i="2" l="1"/>
  <c r="AL41" i="2" l="1"/>
  <c r="AK41" i="2"/>
  <c r="AJ41" i="2"/>
  <c r="AN41" i="2" s="1"/>
  <c r="AL40" i="2"/>
  <c r="AK40" i="2"/>
  <c r="AJ40" i="2"/>
  <c r="AN40" i="2" s="1"/>
  <c r="AL39" i="2"/>
  <c r="AK39" i="2"/>
  <c r="AJ39" i="2"/>
  <c r="AN39" i="2" s="1"/>
  <c r="AL38" i="2"/>
  <c r="AK38" i="2"/>
  <c r="AJ38" i="2"/>
  <c r="AN38" i="2" s="1"/>
  <c r="AL37" i="2"/>
  <c r="AK37" i="2"/>
  <c r="AJ37" i="2"/>
  <c r="AN37" i="2" s="1"/>
  <c r="AL36" i="2"/>
  <c r="AK36" i="2"/>
  <c r="AJ36" i="2"/>
  <c r="AN36" i="2" s="1"/>
  <c r="AT34" i="2"/>
  <c r="AS34" i="2"/>
  <c r="AL35" i="2"/>
  <c r="AK35" i="2"/>
  <c r="AJ35" i="2"/>
  <c r="AN35" i="2" s="1"/>
  <c r="AT33" i="2"/>
  <c r="AS33" i="2"/>
  <c r="AL33" i="2"/>
  <c r="AK33" i="2"/>
  <c r="AJ33" i="2"/>
  <c r="AN33" i="2" s="1"/>
  <c r="AT32" i="2"/>
  <c r="AS32" i="2"/>
  <c r="AL32" i="2"/>
  <c r="AK32" i="2"/>
  <c r="AJ32" i="2"/>
  <c r="AN32" i="2" s="1"/>
  <c r="AT31" i="2"/>
  <c r="AS31" i="2"/>
  <c r="AL31" i="2"/>
  <c r="AK31" i="2"/>
  <c r="AJ31" i="2"/>
  <c r="AN31" i="2" s="1"/>
  <c r="AT30" i="2"/>
  <c r="AS30" i="2"/>
  <c r="AL30" i="2"/>
  <c r="AK30" i="2"/>
  <c r="AJ30" i="2"/>
  <c r="AN30" i="2" s="1"/>
  <c r="AT29" i="2"/>
  <c r="AS29" i="2"/>
  <c r="AL29" i="2"/>
  <c r="AK29" i="2"/>
  <c r="AJ29" i="2"/>
  <c r="AN29" i="2" s="1"/>
  <c r="AT28" i="2"/>
  <c r="AS28" i="2"/>
  <c r="AL28" i="2"/>
  <c r="AK28" i="2"/>
  <c r="AJ28" i="2"/>
  <c r="AN28" i="2" s="1"/>
  <c r="AT27" i="2"/>
  <c r="AS27" i="2"/>
  <c r="AL27" i="2"/>
  <c r="AK27" i="2"/>
  <c r="AJ27" i="2"/>
  <c r="AN27" i="2" s="1"/>
  <c r="AU27" i="2" l="1"/>
  <c r="U41" i="2"/>
  <c r="T41" i="2"/>
  <c r="S41" i="2"/>
  <c r="W41" i="2" s="1"/>
  <c r="U40" i="2"/>
  <c r="T40" i="2"/>
  <c r="S40" i="2"/>
  <c r="W40" i="2" s="1"/>
  <c r="U39" i="2"/>
  <c r="T39" i="2"/>
  <c r="S39" i="2"/>
  <c r="W39" i="2" s="1"/>
  <c r="U38" i="2"/>
  <c r="T38" i="2"/>
  <c r="S38" i="2"/>
  <c r="W38" i="2" s="1"/>
  <c r="U37" i="2"/>
  <c r="T37" i="2"/>
  <c r="S37" i="2"/>
  <c r="W37" i="2" s="1"/>
  <c r="U36" i="2"/>
  <c r="T36" i="2"/>
  <c r="S36" i="2"/>
  <c r="W36" i="2" s="1"/>
  <c r="AC34" i="2"/>
  <c r="AB34" i="2"/>
  <c r="U35" i="2"/>
  <c r="T35" i="2"/>
  <c r="S35" i="2"/>
  <c r="W35" i="2" s="1"/>
  <c r="AC33" i="2"/>
  <c r="AB33" i="2"/>
  <c r="U33" i="2"/>
  <c r="T33" i="2"/>
  <c r="S33" i="2"/>
  <c r="W33" i="2" s="1"/>
  <c r="AC32" i="2"/>
  <c r="AB32" i="2"/>
  <c r="U32" i="2"/>
  <c r="T32" i="2"/>
  <c r="S32" i="2"/>
  <c r="W32" i="2" s="1"/>
  <c r="AC31" i="2"/>
  <c r="AB31" i="2"/>
  <c r="U31" i="2"/>
  <c r="T31" i="2"/>
  <c r="S31" i="2"/>
  <c r="W31" i="2" s="1"/>
  <c r="AC30" i="2"/>
  <c r="AB30" i="2"/>
  <c r="U30" i="2"/>
  <c r="T30" i="2"/>
  <c r="S30" i="2"/>
  <c r="W30" i="2" s="1"/>
  <c r="AC29" i="2"/>
  <c r="AB29" i="2"/>
  <c r="U29" i="2"/>
  <c r="T29" i="2"/>
  <c r="S29" i="2"/>
  <c r="W29" i="2" s="1"/>
  <c r="AB28" i="2"/>
  <c r="U28" i="2"/>
  <c r="T28" i="2"/>
  <c r="S28" i="2"/>
  <c r="W28" i="2" s="1"/>
  <c r="AC27" i="2"/>
  <c r="AB27" i="2"/>
  <c r="U27" i="2"/>
  <c r="T27" i="2"/>
  <c r="S27" i="2"/>
  <c r="W27" i="2" s="1"/>
  <c r="E36" i="2"/>
  <c r="E37" i="2"/>
  <c r="E38" i="2"/>
  <c r="E40" i="2"/>
  <c r="E41" i="2"/>
  <c r="E35" i="2"/>
  <c r="D35" i="2"/>
  <c r="D36" i="2"/>
  <c r="D37" i="2"/>
  <c r="D38" i="2"/>
  <c r="D39" i="2"/>
  <c r="D40" i="2"/>
  <c r="D41" i="2"/>
  <c r="D30" i="2"/>
  <c r="E28" i="2"/>
  <c r="E29" i="2"/>
  <c r="E30" i="2"/>
  <c r="E31" i="2"/>
  <c r="E32" i="2"/>
  <c r="E33" i="2"/>
  <c r="E27" i="2"/>
  <c r="D28" i="2"/>
  <c r="D29" i="2"/>
  <c r="D31" i="2"/>
  <c r="D32" i="2"/>
  <c r="D33" i="2"/>
  <c r="D27" i="2"/>
  <c r="C36" i="2"/>
  <c r="G36" i="2" s="1"/>
  <c r="C37" i="2"/>
  <c r="G37" i="2" s="1"/>
  <c r="C38" i="2"/>
  <c r="G38" i="2" s="1"/>
  <c r="C39" i="2"/>
  <c r="G39" i="2" s="1"/>
  <c r="C40" i="2"/>
  <c r="G40" i="2" s="1"/>
  <c r="C41" i="2"/>
  <c r="G41" i="2" s="1"/>
  <c r="C35" i="2"/>
  <c r="G35" i="2" s="1"/>
  <c r="C28" i="2"/>
  <c r="G28" i="2" s="1"/>
  <c r="C29" i="2"/>
  <c r="G29" i="2" s="1"/>
  <c r="C30" i="2"/>
  <c r="G30" i="2" s="1"/>
  <c r="C31" i="2"/>
  <c r="G31" i="2" s="1"/>
  <c r="C32" i="2"/>
  <c r="G32" i="2" s="1"/>
  <c r="C33" i="2"/>
  <c r="G33" i="2" s="1"/>
  <c r="C27" i="2"/>
  <c r="G27" i="2" s="1"/>
  <c r="M29" i="2"/>
  <c r="AD27" i="2" l="1"/>
  <c r="M27" i="2"/>
  <c r="M28" i="2"/>
  <c r="M30" i="2"/>
  <c r="M31" i="2"/>
  <c r="M32" i="2"/>
  <c r="M33" i="2"/>
  <c r="M34" i="2"/>
  <c r="L28" i="2"/>
  <c r="L29" i="2"/>
  <c r="L30" i="2"/>
  <c r="L31" i="2"/>
  <c r="L32" i="2"/>
  <c r="L33" i="2"/>
  <c r="L34" i="2"/>
  <c r="L27" i="2"/>
  <c r="N27" i="2" l="1"/>
  <c r="AO27" i="2" l="1"/>
  <c r="AO28" i="2"/>
  <c r="AO30" i="2"/>
  <c r="AO32" i="2"/>
  <c r="AO35" i="2"/>
  <c r="AO37" i="2"/>
  <c r="AO39" i="2"/>
  <c r="AO41" i="2"/>
  <c r="AO29" i="2"/>
  <c r="AO31" i="2"/>
  <c r="AO33" i="2"/>
  <c r="AO36" i="2"/>
  <c r="AO38" i="2"/>
  <c r="AO40" i="2"/>
  <c r="AP27" i="2"/>
  <c r="AP29" i="2"/>
  <c r="AP31" i="2"/>
  <c r="AP33" i="2"/>
  <c r="AP36" i="2"/>
  <c r="AP38" i="2"/>
  <c r="AP40" i="2"/>
  <c r="AP28" i="2"/>
  <c r="AP30" i="2"/>
  <c r="AP32" i="2"/>
  <c r="AP35" i="2"/>
  <c r="AP37" i="2"/>
  <c r="AP39" i="2"/>
  <c r="AP41" i="2"/>
  <c r="H33" i="2"/>
  <c r="H28" i="2"/>
  <c r="I31" i="2"/>
  <c r="H30" i="2"/>
  <c r="H38" i="2"/>
  <c r="I35" i="2"/>
  <c r="I37" i="2"/>
  <c r="H27" i="2"/>
  <c r="H29" i="2"/>
  <c r="I32" i="2"/>
  <c r="I28" i="2"/>
  <c r="H39" i="2"/>
  <c r="H35" i="2"/>
  <c r="I38" i="2"/>
  <c r="X27" i="2"/>
  <c r="Y29" i="2"/>
  <c r="Y31" i="2"/>
  <c r="Y33" i="2"/>
  <c r="Y36" i="2"/>
  <c r="Y38" i="2"/>
  <c r="Y40" i="2"/>
  <c r="Y27" i="2"/>
  <c r="X29" i="2"/>
  <c r="X31" i="2"/>
  <c r="X33" i="2"/>
  <c r="X36" i="2"/>
  <c r="X38" i="2"/>
  <c r="X40" i="2"/>
  <c r="H31" i="2"/>
  <c r="I33" i="2"/>
  <c r="I29" i="2"/>
  <c r="H40" i="2"/>
  <c r="H36" i="2"/>
  <c r="I40" i="2"/>
  <c r="I39" i="2"/>
  <c r="H32" i="2"/>
  <c r="I27" i="2"/>
  <c r="I30" i="2"/>
  <c r="H41" i="2"/>
  <c r="H37" i="2"/>
  <c r="I41" i="2"/>
  <c r="I36" i="2"/>
  <c r="Y28" i="2"/>
  <c r="X30" i="2"/>
  <c r="X32" i="2"/>
  <c r="X35" i="2"/>
  <c r="X37" i="2"/>
  <c r="X39" i="2"/>
  <c r="X41" i="2"/>
  <c r="X28" i="2"/>
  <c r="Y30" i="2"/>
  <c r="Y32" i="2"/>
  <c r="Y35" i="2"/>
  <c r="Y37" i="2"/>
  <c r="Y39" i="2"/>
  <c r="Y41" i="2"/>
</calcChain>
</file>

<file path=xl/sharedStrings.xml><?xml version="1.0" encoding="utf-8"?>
<sst xmlns="http://schemas.openxmlformats.org/spreadsheetml/2006/main" count="123" uniqueCount="42">
  <si>
    <t>10µM</t>
  </si>
  <si>
    <t>100µM</t>
  </si>
  <si>
    <t>cpds</t>
  </si>
  <si>
    <t>Conc</t>
  </si>
  <si>
    <t>VC</t>
  </si>
  <si>
    <t>10% DMSO</t>
  </si>
  <si>
    <t>User: USER</t>
  </si>
  <si>
    <t>Path: C:\Program Files (x86)\BMG\NEPHELOgalaxy\User\Data\</t>
  </si>
  <si>
    <t>Test Name: SOLUBILITY TEST</t>
  </si>
  <si>
    <t>Date: 6/14/2016</t>
  </si>
  <si>
    <t>ID2: 0min</t>
  </si>
  <si>
    <t>ID3: pH-7.4_13.06.16</t>
  </si>
  <si>
    <t>Nephelometry</t>
  </si>
  <si>
    <t>Raw Data</t>
  </si>
  <si>
    <t>A</t>
  </si>
  <si>
    <t>B</t>
  </si>
  <si>
    <t>C</t>
  </si>
  <si>
    <t>D</t>
  </si>
  <si>
    <t>E</t>
  </si>
  <si>
    <t>F</t>
  </si>
  <si>
    <t>G</t>
  </si>
  <si>
    <t>H</t>
  </si>
  <si>
    <t>Avg</t>
  </si>
  <si>
    <t>Replicates</t>
  </si>
  <si>
    <t>VC (10 % DMSO)</t>
  </si>
  <si>
    <t>Plate map</t>
  </si>
  <si>
    <t>Raw data</t>
  </si>
  <si>
    <t>insolubility fold against VC</t>
  </si>
  <si>
    <t>Average</t>
  </si>
  <si>
    <t>0min</t>
  </si>
  <si>
    <t>30min</t>
  </si>
  <si>
    <t>ID2: 30min_10%DMSO</t>
  </si>
  <si>
    <t>ID2: 60min_10%DMSO</t>
  </si>
  <si>
    <t>ID3: pH-6.5_60mM_13.06.16</t>
  </si>
  <si>
    <t>60min</t>
  </si>
  <si>
    <t>Test ID: 2091</t>
  </si>
  <si>
    <t>Time: 3:11:02 PM</t>
  </si>
  <si>
    <t>ID1: P2</t>
  </si>
  <si>
    <t>Test ID: 2094</t>
  </si>
  <si>
    <t>Time: 4:30:40 PM</t>
  </si>
  <si>
    <t>Test ID: 2097</t>
  </si>
  <si>
    <t>Time: 5:21:42 PM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</si>
</sst>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0" xfId="0"/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0" xfId="0" applyBorder="1"/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0" fillId="0" borderId="34" xfId="0" applyBorder="1"/>
    <xf numFmtId="0" fontId="0" fillId="0" borderId="1" xfId="0" applyBorder="1" applyAlignment="1">
      <alignment horizontal="right"/>
    </xf>
    <xf numFmtId="1" fontId="0" fillId="0" borderId="1" xfId="0" applyNumberFormat="1" applyBorder="1" applyAlignment="1">
      <alignment horizontal="center"/>
    </xf>
    <xf numFmtId="1" fontId="0" fillId="0" borderId="21" xfId="0" applyNumberFormat="1" applyBorder="1" applyAlignment="1">
      <alignment horizontal="center"/>
    </xf>
    <xf numFmtId="0" fontId="0" fillId="0" borderId="37" xfId="0" applyBorder="1" applyAlignment="1">
      <alignment horizontal="center"/>
    </xf>
    <xf numFmtId="1" fontId="0" fillId="0" borderId="25" xfId="0" applyNumberFormat="1" applyBorder="1" applyAlignment="1">
      <alignment horizontal="center"/>
    </xf>
    <xf numFmtId="1" fontId="0" fillId="0" borderId="26" xfId="0" applyNumberFormat="1" applyBorder="1" applyAlignment="1">
      <alignment horizontal="center"/>
    </xf>
    <xf numFmtId="1" fontId="0" fillId="0" borderId="38" xfId="0" applyNumberFormat="1" applyBorder="1" applyAlignment="1">
      <alignment horizontal="center"/>
    </xf>
    <xf numFmtId="0" fontId="0" fillId="0" borderId="39" xfId="0" applyBorder="1" applyAlignment="1">
      <alignment horizontal="center"/>
    </xf>
    <xf numFmtId="1" fontId="0" fillId="0" borderId="40" xfId="0" applyNumberFormat="1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41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31" xfId="0" applyBorder="1" applyAlignment="1">
      <alignment horizontal="right"/>
    </xf>
    <xf numFmtId="0" fontId="1" fillId="0" borderId="42" xfId="0" applyFont="1" applyBorder="1" applyAlignment="1">
      <alignment horizontal="center"/>
    </xf>
    <xf numFmtId="0" fontId="1" fillId="0" borderId="43" xfId="0" applyFont="1" applyBorder="1" applyAlignment="1">
      <alignment horizontal="center"/>
    </xf>
    <xf numFmtId="0" fontId="1" fillId="0" borderId="44" xfId="0" applyFont="1" applyBorder="1" applyAlignment="1">
      <alignment horizontal="center"/>
    </xf>
    <xf numFmtId="1" fontId="0" fillId="0" borderId="35" xfId="0" applyNumberFormat="1" applyBorder="1" applyAlignment="1">
      <alignment horizontal="center"/>
    </xf>
    <xf numFmtId="1" fontId="0" fillId="0" borderId="19" xfId="0" applyNumberFormat="1" applyBorder="1" applyAlignment="1">
      <alignment horizontal="center"/>
    </xf>
    <xf numFmtId="1" fontId="0" fillId="0" borderId="36" xfId="0" applyNumberFormat="1" applyBorder="1" applyAlignment="1">
      <alignment horizontal="center"/>
    </xf>
    <xf numFmtId="0" fontId="0" fillId="0" borderId="36" xfId="0" applyBorder="1"/>
    <xf numFmtId="0" fontId="0" fillId="0" borderId="37" xfId="0" applyBorder="1"/>
    <xf numFmtId="0" fontId="0" fillId="0" borderId="25" xfId="0" applyBorder="1"/>
    <xf numFmtId="0" fontId="1" fillId="0" borderId="46" xfId="0" applyFont="1" applyBorder="1" applyAlignment="1">
      <alignment horizontal="center"/>
    </xf>
    <xf numFmtId="0" fontId="0" fillId="2" borderId="0" xfId="0" applyFill="1" applyBorder="1"/>
    <xf numFmtId="0" fontId="0" fillId="2" borderId="31" xfId="0" applyFill="1" applyBorder="1"/>
    <xf numFmtId="0" fontId="0" fillId="0" borderId="2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0" xfId="0"/>
    <xf numFmtId="0" fontId="0" fillId="0" borderId="0" xfId="0" applyFont="1"/>
    <xf numFmtId="0" fontId="1" fillId="0" borderId="0" xfId="0" applyFont="1" applyAlignment="1">
      <alignment horizontal="center"/>
    </xf>
    <xf numFmtId="0" fontId="0" fillId="0" borderId="6" xfId="0" applyBorder="1" applyAlignment="1">
      <alignment horizontal="right"/>
    </xf>
    <xf numFmtId="0" fontId="0" fillId="0" borderId="7" xfId="0" applyBorder="1" applyAlignment="1">
      <alignment horizontal="right"/>
    </xf>
    <xf numFmtId="0" fontId="0" fillId="0" borderId="9" xfId="0" applyBorder="1" applyAlignment="1">
      <alignment horizontal="right"/>
    </xf>
    <xf numFmtId="0" fontId="0" fillId="0" borderId="8" xfId="0" applyBorder="1" applyAlignment="1">
      <alignment horizontal="right"/>
    </xf>
    <xf numFmtId="0" fontId="0" fillId="0" borderId="0" xfId="0" applyBorder="1" applyAlignment="1">
      <alignment horizontal="right"/>
    </xf>
    <xf numFmtId="0" fontId="0" fillId="0" borderId="2" xfId="0" applyBorder="1" applyAlignment="1">
      <alignment horizontal="right"/>
    </xf>
    <xf numFmtId="0" fontId="0" fillId="0" borderId="10" xfId="0" applyBorder="1" applyAlignment="1">
      <alignment horizontal="right"/>
    </xf>
    <xf numFmtId="0" fontId="0" fillId="0" borderId="11" xfId="0" applyBorder="1" applyAlignment="1">
      <alignment horizontal="right"/>
    </xf>
    <xf numFmtId="0" fontId="0" fillId="0" borderId="12" xfId="0" applyBorder="1" applyAlignment="1">
      <alignment horizontal="right"/>
    </xf>
    <xf numFmtId="0" fontId="0" fillId="0" borderId="0" xfId="0"/>
    <xf numFmtId="0" fontId="0" fillId="0" borderId="0" xfId="0" applyFont="1"/>
    <xf numFmtId="0" fontId="1" fillId="0" borderId="0" xfId="0" applyFont="1" applyAlignment="1">
      <alignment horizontal="center"/>
    </xf>
    <xf numFmtId="0" fontId="0" fillId="0" borderId="6" xfId="0" applyBorder="1" applyAlignment="1">
      <alignment horizontal="right"/>
    </xf>
    <xf numFmtId="0" fontId="0" fillId="0" borderId="7" xfId="0" applyBorder="1" applyAlignment="1">
      <alignment horizontal="right"/>
    </xf>
    <xf numFmtId="0" fontId="0" fillId="0" borderId="9" xfId="0" applyBorder="1" applyAlignment="1">
      <alignment horizontal="right"/>
    </xf>
    <xf numFmtId="0" fontId="0" fillId="0" borderId="8" xfId="0" applyBorder="1" applyAlignment="1">
      <alignment horizontal="right"/>
    </xf>
    <xf numFmtId="0" fontId="0" fillId="0" borderId="0" xfId="0" applyBorder="1" applyAlignment="1">
      <alignment horizontal="right"/>
    </xf>
    <xf numFmtId="0" fontId="0" fillId="0" borderId="2" xfId="0" applyBorder="1" applyAlignment="1">
      <alignment horizontal="right"/>
    </xf>
    <xf numFmtId="0" fontId="0" fillId="0" borderId="10" xfId="0" applyBorder="1" applyAlignment="1">
      <alignment horizontal="right"/>
    </xf>
    <xf numFmtId="0" fontId="0" fillId="0" borderId="11" xfId="0" applyBorder="1" applyAlignment="1">
      <alignment horizontal="right"/>
    </xf>
    <xf numFmtId="0" fontId="0" fillId="0" borderId="12" xfId="0" applyBorder="1" applyAlignment="1">
      <alignment horizontal="right"/>
    </xf>
    <xf numFmtId="0" fontId="0" fillId="0" borderId="0" xfId="0"/>
    <xf numFmtId="0" fontId="0" fillId="0" borderId="0" xfId="0" applyFont="1"/>
    <xf numFmtId="0" fontId="1" fillId="0" borderId="0" xfId="0" applyFont="1" applyAlignment="1">
      <alignment horizontal="center"/>
    </xf>
    <xf numFmtId="0" fontId="0" fillId="0" borderId="6" xfId="0" applyBorder="1" applyAlignment="1">
      <alignment horizontal="right"/>
    </xf>
    <xf numFmtId="0" fontId="0" fillId="0" borderId="7" xfId="0" applyBorder="1" applyAlignment="1">
      <alignment horizontal="right"/>
    </xf>
    <xf numFmtId="0" fontId="0" fillId="0" borderId="9" xfId="0" applyBorder="1" applyAlignment="1">
      <alignment horizontal="right"/>
    </xf>
    <xf numFmtId="0" fontId="0" fillId="0" borderId="8" xfId="0" applyBorder="1" applyAlignment="1">
      <alignment horizontal="right"/>
    </xf>
    <xf numFmtId="0" fontId="0" fillId="0" borderId="0" xfId="0" applyBorder="1" applyAlignment="1">
      <alignment horizontal="right"/>
    </xf>
    <xf numFmtId="0" fontId="0" fillId="0" borderId="2" xfId="0" applyBorder="1" applyAlignment="1">
      <alignment horizontal="right"/>
    </xf>
    <xf numFmtId="0" fontId="0" fillId="0" borderId="10" xfId="0" applyBorder="1" applyAlignment="1">
      <alignment horizontal="right"/>
    </xf>
    <xf numFmtId="0" fontId="0" fillId="0" borderId="11" xfId="0" applyBorder="1" applyAlignment="1">
      <alignment horizontal="right"/>
    </xf>
    <xf numFmtId="0" fontId="0" fillId="0" borderId="12" xfId="0" applyBorder="1" applyAlignment="1">
      <alignment horizontal="right"/>
    </xf>
    <xf numFmtId="0" fontId="0" fillId="0" borderId="0" xfId="0" applyFill="1" applyBorder="1"/>
    <xf numFmtId="0" fontId="0" fillId="0" borderId="31" xfId="0" applyFill="1" applyBorder="1"/>
    <xf numFmtId="0" fontId="0" fillId="0" borderId="21" xfId="0" applyBorder="1" applyAlignment="1">
      <alignment horizontal="center"/>
    </xf>
    <xf numFmtId="0" fontId="1" fillId="0" borderId="32" xfId="0" applyFont="1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8" xfId="0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1" xfId="0" applyBorder="1" applyAlignment="1">
      <alignment horizontal="center"/>
    </xf>
    <xf numFmtId="1" fontId="0" fillId="0" borderId="21" xfId="0" applyNumberFormat="1" applyBorder="1" applyAlignment="1">
      <alignment horizontal="center" vertical="center"/>
    </xf>
    <xf numFmtId="1" fontId="0" fillId="0" borderId="26" xfId="0" applyNumberFormat="1" applyBorder="1" applyAlignment="1">
      <alignment horizontal="center" vertic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47" xfId="0" applyBorder="1" applyAlignment="1">
      <alignment horizontal="center"/>
    </xf>
    <xf numFmtId="0" fontId="0" fillId="0" borderId="49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45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17" xfId="0" applyBorder="1" applyAlignment="1">
      <alignment horizontal="center"/>
    </xf>
    <xf numFmtId="0" fontId="0" fillId="0" borderId="18" xfId="0" applyFill="1" applyBorder="1" applyAlignment="1">
      <alignment horizontal="center"/>
    </xf>
    <xf numFmtId="0" fontId="0" fillId="0" borderId="19" xfId="0" applyFill="1" applyBorder="1" applyAlignment="1">
      <alignment horizont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50" xfId="0" applyBorder="1" applyAlignment="1">
      <alignment horizontal="center"/>
    </xf>
    <xf numFmtId="0" fontId="0" fillId="0" borderId="51" xfId="0" applyBorder="1" applyAlignment="1">
      <alignment horizontal="center"/>
    </xf>
    <xf numFmtId="0" fontId="0" fillId="0" borderId="5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21"/>
  <sheetViews>
    <sheetView workbookViewId="0">
      <selection activeCell="B14" sqref="B14:K21"/>
    </sheetView>
  </sheetViews>
  <sheetFormatPr defaultRowHeight="15" x14ac:dyDescent="0.25"/>
  <sheetData>
    <row r="3" spans="1:13" x14ac:dyDescent="0.25">
      <c r="A3" s="42" t="s">
        <v>6</v>
      </c>
      <c r="B3" s="41"/>
      <c r="C3" s="41"/>
      <c r="D3" s="42" t="s">
        <v>7</v>
      </c>
      <c r="E3" s="41"/>
      <c r="F3" s="41"/>
      <c r="G3" s="41"/>
      <c r="H3" s="41"/>
      <c r="I3" s="41"/>
      <c r="J3" s="41"/>
      <c r="K3" s="42" t="s">
        <v>35</v>
      </c>
      <c r="L3" s="41"/>
      <c r="M3" s="41"/>
    </row>
    <row r="4" spans="1:13" x14ac:dyDescent="0.25">
      <c r="A4" s="42" t="s">
        <v>8</v>
      </c>
      <c r="B4" s="41"/>
      <c r="C4" s="41"/>
      <c r="D4" s="41"/>
      <c r="E4" s="41"/>
      <c r="F4" s="41"/>
      <c r="G4" s="41"/>
      <c r="H4" s="41"/>
      <c r="I4" s="42" t="s">
        <v>9</v>
      </c>
      <c r="J4" s="41"/>
      <c r="K4" s="42" t="s">
        <v>36</v>
      </c>
      <c r="L4" s="41"/>
      <c r="M4" s="41"/>
    </row>
    <row r="5" spans="1:13" x14ac:dyDescent="0.25">
      <c r="A5" s="42" t="s">
        <v>37</v>
      </c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</row>
    <row r="6" spans="1:13" x14ac:dyDescent="0.25">
      <c r="A6" s="42" t="s">
        <v>10</v>
      </c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</row>
    <row r="7" spans="1:13" x14ac:dyDescent="0.25">
      <c r="A7" s="42" t="s">
        <v>11</v>
      </c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</row>
    <row r="8" spans="1:13" x14ac:dyDescent="0.25">
      <c r="A8" s="42" t="s">
        <v>12</v>
      </c>
      <c r="B8" s="41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</row>
    <row r="12" spans="1:13" x14ac:dyDescent="0.25">
      <c r="A12" s="41"/>
      <c r="B12" s="41" t="s">
        <v>13</v>
      </c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</row>
    <row r="13" spans="1:13" x14ac:dyDescent="0.25">
      <c r="A13" s="41"/>
      <c r="B13" s="43">
        <v>1</v>
      </c>
      <c r="C13" s="43">
        <v>2</v>
      </c>
      <c r="D13" s="43">
        <v>3</v>
      </c>
      <c r="E13" s="43">
        <v>4</v>
      </c>
      <c r="F13" s="43">
        <v>5</v>
      </c>
      <c r="G13" s="43">
        <v>6</v>
      </c>
      <c r="H13" s="43">
        <v>7</v>
      </c>
      <c r="I13" s="43">
        <v>8</v>
      </c>
      <c r="J13" s="43">
        <v>9</v>
      </c>
      <c r="K13" s="43">
        <v>10</v>
      </c>
      <c r="L13" s="43">
        <v>11</v>
      </c>
      <c r="M13" s="43">
        <v>12</v>
      </c>
    </row>
    <row r="14" spans="1:13" x14ac:dyDescent="0.25">
      <c r="A14" s="43" t="s">
        <v>14</v>
      </c>
      <c r="B14" s="44">
        <v>2477</v>
      </c>
      <c r="C14" s="45">
        <v>2476</v>
      </c>
      <c r="D14" s="45">
        <v>691</v>
      </c>
      <c r="E14" s="45">
        <v>830</v>
      </c>
      <c r="F14" s="45">
        <v>862</v>
      </c>
      <c r="G14" s="45">
        <v>681</v>
      </c>
      <c r="H14" s="45">
        <v>464</v>
      </c>
      <c r="I14" s="45">
        <v>456</v>
      </c>
      <c r="J14" s="45">
        <v>337</v>
      </c>
      <c r="K14" s="45">
        <v>488</v>
      </c>
      <c r="L14" s="45"/>
      <c r="M14" s="46"/>
    </row>
    <row r="15" spans="1:13" x14ac:dyDescent="0.25">
      <c r="A15" s="43" t="s">
        <v>15</v>
      </c>
      <c r="B15" s="47">
        <v>7832</v>
      </c>
      <c r="C15" s="48">
        <v>7498</v>
      </c>
      <c r="D15" s="48">
        <v>647</v>
      </c>
      <c r="E15" s="48">
        <v>573</v>
      </c>
      <c r="F15" s="48">
        <v>602</v>
      </c>
      <c r="G15" s="48">
        <v>517</v>
      </c>
      <c r="H15" s="48">
        <v>397</v>
      </c>
      <c r="I15" s="48">
        <v>375</v>
      </c>
      <c r="J15" s="48">
        <v>370</v>
      </c>
      <c r="K15" s="48">
        <v>720</v>
      </c>
      <c r="L15" s="48"/>
      <c r="M15" s="49"/>
    </row>
    <row r="16" spans="1:13" x14ac:dyDescent="0.25">
      <c r="A16" s="43" t="s">
        <v>16</v>
      </c>
      <c r="B16" s="47">
        <v>9373</v>
      </c>
      <c r="C16" s="48">
        <v>8668</v>
      </c>
      <c r="D16" s="48">
        <v>1102</v>
      </c>
      <c r="E16" s="48">
        <v>978</v>
      </c>
      <c r="F16" s="48">
        <v>575</v>
      </c>
      <c r="G16" s="48">
        <v>458</v>
      </c>
      <c r="H16" s="48">
        <v>487</v>
      </c>
      <c r="I16" s="48">
        <v>571</v>
      </c>
      <c r="J16" s="48">
        <v>453</v>
      </c>
      <c r="K16" s="48">
        <v>469</v>
      </c>
      <c r="L16" s="48"/>
      <c r="M16" s="49"/>
    </row>
    <row r="17" spans="1:13" x14ac:dyDescent="0.25">
      <c r="A17" s="43" t="s">
        <v>17</v>
      </c>
      <c r="B17" s="47">
        <v>3682</v>
      </c>
      <c r="C17" s="48">
        <v>4177</v>
      </c>
      <c r="D17" s="48">
        <v>657</v>
      </c>
      <c r="E17" s="48">
        <v>692</v>
      </c>
      <c r="F17" s="48">
        <v>655</v>
      </c>
      <c r="G17" s="48">
        <v>618</v>
      </c>
      <c r="H17" s="48">
        <v>591</v>
      </c>
      <c r="I17" s="48">
        <v>577</v>
      </c>
      <c r="J17" s="48">
        <v>629</v>
      </c>
      <c r="K17" s="48">
        <v>591</v>
      </c>
      <c r="L17" s="48"/>
      <c r="M17" s="49"/>
    </row>
    <row r="18" spans="1:13" x14ac:dyDescent="0.25">
      <c r="A18" s="43" t="s">
        <v>18</v>
      </c>
      <c r="B18" s="47">
        <v>593</v>
      </c>
      <c r="C18" s="48">
        <v>660</v>
      </c>
      <c r="D18" s="48">
        <v>553</v>
      </c>
      <c r="E18" s="48">
        <v>720</v>
      </c>
      <c r="F18" s="48">
        <v>735</v>
      </c>
      <c r="G18" s="48">
        <v>775</v>
      </c>
      <c r="H18" s="48">
        <v>2471</v>
      </c>
      <c r="I18" s="48">
        <v>608</v>
      </c>
      <c r="J18" s="48">
        <v>531</v>
      </c>
      <c r="K18" s="48">
        <v>648</v>
      </c>
      <c r="L18" s="48"/>
      <c r="M18" s="49"/>
    </row>
    <row r="19" spans="1:13" x14ac:dyDescent="0.25">
      <c r="A19" s="43" t="s">
        <v>19</v>
      </c>
      <c r="B19" s="47">
        <v>555</v>
      </c>
      <c r="C19" s="48">
        <v>588</v>
      </c>
      <c r="D19" s="48">
        <v>680</v>
      </c>
      <c r="E19" s="48">
        <v>579</v>
      </c>
      <c r="F19" s="48">
        <v>687</v>
      </c>
      <c r="G19" s="48">
        <v>660</v>
      </c>
      <c r="H19" s="48">
        <v>513</v>
      </c>
      <c r="I19" s="48">
        <v>562</v>
      </c>
      <c r="J19" s="48">
        <v>568</v>
      </c>
      <c r="K19" s="48">
        <v>493</v>
      </c>
      <c r="L19" s="48"/>
      <c r="M19" s="49"/>
    </row>
    <row r="20" spans="1:13" x14ac:dyDescent="0.25">
      <c r="A20" s="43" t="s">
        <v>20</v>
      </c>
      <c r="B20" s="47">
        <v>602</v>
      </c>
      <c r="C20" s="48">
        <v>923</v>
      </c>
      <c r="D20" s="48">
        <v>568</v>
      </c>
      <c r="E20" s="48">
        <v>613</v>
      </c>
      <c r="F20" s="48">
        <v>606</v>
      </c>
      <c r="G20" s="48">
        <v>790</v>
      </c>
      <c r="H20" s="48">
        <v>707</v>
      </c>
      <c r="I20" s="48">
        <v>795</v>
      </c>
      <c r="J20" s="48">
        <v>501</v>
      </c>
      <c r="K20" s="48">
        <v>769</v>
      </c>
      <c r="L20" s="48"/>
      <c r="M20" s="49"/>
    </row>
    <row r="21" spans="1:13" x14ac:dyDescent="0.25">
      <c r="A21" s="43" t="s">
        <v>21</v>
      </c>
      <c r="B21" s="50">
        <v>2149</v>
      </c>
      <c r="C21" s="51">
        <v>3554</v>
      </c>
      <c r="D21" s="51">
        <v>744</v>
      </c>
      <c r="E21" s="51">
        <v>1091</v>
      </c>
      <c r="F21" s="51">
        <v>1010</v>
      </c>
      <c r="G21" s="51">
        <v>662</v>
      </c>
      <c r="H21" s="51">
        <v>551</v>
      </c>
      <c r="I21" s="51">
        <v>552</v>
      </c>
      <c r="J21" s="51">
        <v>497</v>
      </c>
      <c r="K21" s="51">
        <v>549</v>
      </c>
      <c r="L21" s="51"/>
      <c r="M21" s="5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21"/>
  <sheetViews>
    <sheetView workbookViewId="0">
      <selection activeCell="B14" sqref="B14:K21"/>
    </sheetView>
  </sheetViews>
  <sheetFormatPr defaultRowHeight="15" x14ac:dyDescent="0.25"/>
  <sheetData>
    <row r="3" spans="1:13" x14ac:dyDescent="0.25">
      <c r="A3" s="54" t="s">
        <v>6</v>
      </c>
      <c r="B3" s="53"/>
      <c r="C3" s="53"/>
      <c r="D3" s="54" t="s">
        <v>7</v>
      </c>
      <c r="E3" s="53"/>
      <c r="F3" s="53"/>
      <c r="G3" s="53"/>
      <c r="H3" s="53"/>
      <c r="I3" s="53"/>
      <c r="J3" s="53"/>
      <c r="K3" s="54" t="s">
        <v>38</v>
      </c>
      <c r="L3" s="53"/>
      <c r="M3" s="53"/>
    </row>
    <row r="4" spans="1:13" x14ac:dyDescent="0.25">
      <c r="A4" s="54" t="s">
        <v>8</v>
      </c>
      <c r="B4" s="53"/>
      <c r="C4" s="53"/>
      <c r="D4" s="53"/>
      <c r="E4" s="53"/>
      <c r="F4" s="53"/>
      <c r="G4" s="53"/>
      <c r="H4" s="53"/>
      <c r="I4" s="54" t="s">
        <v>9</v>
      </c>
      <c r="J4" s="53"/>
      <c r="K4" s="54" t="s">
        <v>39</v>
      </c>
      <c r="L4" s="53"/>
      <c r="M4" s="53"/>
    </row>
    <row r="5" spans="1:13" x14ac:dyDescent="0.25">
      <c r="A5" s="54" t="s">
        <v>37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</row>
    <row r="6" spans="1:13" x14ac:dyDescent="0.25">
      <c r="A6" s="54" t="s">
        <v>31</v>
      </c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</row>
    <row r="7" spans="1:13" x14ac:dyDescent="0.25">
      <c r="A7" s="54" t="s">
        <v>33</v>
      </c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</row>
    <row r="8" spans="1:13" x14ac:dyDescent="0.25">
      <c r="A8" s="54" t="s">
        <v>12</v>
      </c>
      <c r="B8" s="53"/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</row>
    <row r="12" spans="1:13" x14ac:dyDescent="0.25">
      <c r="A12" s="53"/>
      <c r="B12" s="53" t="s">
        <v>13</v>
      </c>
      <c r="C12" s="53"/>
      <c r="D12" s="53"/>
      <c r="E12" s="53"/>
      <c r="F12" s="53"/>
      <c r="G12" s="53"/>
      <c r="H12" s="53"/>
      <c r="I12" s="53"/>
      <c r="J12" s="53"/>
      <c r="K12" s="53"/>
      <c r="L12" s="53"/>
      <c r="M12" s="53"/>
    </row>
    <row r="13" spans="1:13" x14ac:dyDescent="0.25">
      <c r="A13" s="53"/>
      <c r="B13" s="55">
        <v>1</v>
      </c>
      <c r="C13" s="55">
        <v>2</v>
      </c>
      <c r="D13" s="55">
        <v>3</v>
      </c>
      <c r="E13" s="55">
        <v>4</v>
      </c>
      <c r="F13" s="55">
        <v>5</v>
      </c>
      <c r="G13" s="55">
        <v>6</v>
      </c>
      <c r="H13" s="55">
        <v>7</v>
      </c>
      <c r="I13" s="55">
        <v>8</v>
      </c>
      <c r="J13" s="55">
        <v>9</v>
      </c>
      <c r="K13" s="55">
        <v>10</v>
      </c>
      <c r="L13" s="55">
        <v>11</v>
      </c>
      <c r="M13" s="55">
        <v>12</v>
      </c>
    </row>
    <row r="14" spans="1:13" x14ac:dyDescent="0.25">
      <c r="A14" s="55" t="s">
        <v>14</v>
      </c>
      <c r="B14" s="56">
        <v>2314</v>
      </c>
      <c r="C14" s="57">
        <v>2560</v>
      </c>
      <c r="D14" s="57">
        <v>716</v>
      </c>
      <c r="E14" s="57">
        <v>845</v>
      </c>
      <c r="F14" s="57">
        <v>623</v>
      </c>
      <c r="G14" s="57">
        <v>646</v>
      </c>
      <c r="H14" s="57">
        <v>578</v>
      </c>
      <c r="I14" s="57">
        <v>549</v>
      </c>
      <c r="J14" s="57">
        <v>479</v>
      </c>
      <c r="K14" s="57">
        <v>606</v>
      </c>
      <c r="L14" s="57"/>
      <c r="M14" s="58"/>
    </row>
    <row r="15" spans="1:13" x14ac:dyDescent="0.25">
      <c r="A15" s="55" t="s">
        <v>15</v>
      </c>
      <c r="B15" s="59">
        <v>8714</v>
      </c>
      <c r="C15" s="60">
        <v>6635</v>
      </c>
      <c r="D15" s="60">
        <v>641</v>
      </c>
      <c r="E15" s="60">
        <v>582</v>
      </c>
      <c r="F15" s="60">
        <v>619</v>
      </c>
      <c r="G15" s="60">
        <v>577</v>
      </c>
      <c r="H15" s="60">
        <v>509</v>
      </c>
      <c r="I15" s="60">
        <v>522</v>
      </c>
      <c r="J15" s="60">
        <v>509</v>
      </c>
      <c r="K15" s="60">
        <v>890</v>
      </c>
      <c r="L15" s="60"/>
      <c r="M15" s="61"/>
    </row>
    <row r="16" spans="1:13" x14ac:dyDescent="0.25">
      <c r="A16" s="55" t="s">
        <v>16</v>
      </c>
      <c r="B16" s="59">
        <v>11858</v>
      </c>
      <c r="C16" s="60">
        <v>10451</v>
      </c>
      <c r="D16" s="60">
        <v>1127</v>
      </c>
      <c r="E16" s="60">
        <v>988</v>
      </c>
      <c r="F16" s="60">
        <v>700</v>
      </c>
      <c r="G16" s="60">
        <v>577</v>
      </c>
      <c r="H16" s="60">
        <v>834</v>
      </c>
      <c r="I16" s="60">
        <v>656</v>
      </c>
      <c r="J16" s="60">
        <v>588</v>
      </c>
      <c r="K16" s="60">
        <v>587</v>
      </c>
      <c r="L16" s="60"/>
      <c r="M16" s="61"/>
    </row>
    <row r="17" spans="1:13" x14ac:dyDescent="0.25">
      <c r="A17" s="55" t="s">
        <v>17</v>
      </c>
      <c r="B17" s="59">
        <v>6200</v>
      </c>
      <c r="C17" s="60">
        <v>6385</v>
      </c>
      <c r="D17" s="60">
        <v>633</v>
      </c>
      <c r="E17" s="60">
        <v>668</v>
      </c>
      <c r="F17" s="60">
        <v>703</v>
      </c>
      <c r="G17" s="60">
        <v>688</v>
      </c>
      <c r="H17" s="60">
        <v>673</v>
      </c>
      <c r="I17" s="60">
        <v>689</v>
      </c>
      <c r="J17" s="60">
        <v>777</v>
      </c>
      <c r="K17" s="60">
        <v>702</v>
      </c>
      <c r="L17" s="60"/>
      <c r="M17" s="61"/>
    </row>
    <row r="18" spans="1:13" x14ac:dyDescent="0.25">
      <c r="A18" s="55" t="s">
        <v>18</v>
      </c>
      <c r="B18" s="59">
        <v>820</v>
      </c>
      <c r="C18" s="60">
        <v>728</v>
      </c>
      <c r="D18" s="60">
        <v>674</v>
      </c>
      <c r="E18" s="60">
        <v>835</v>
      </c>
      <c r="F18" s="60">
        <v>3242</v>
      </c>
      <c r="G18" s="60">
        <v>2089</v>
      </c>
      <c r="H18" s="60">
        <v>2189</v>
      </c>
      <c r="I18" s="60">
        <v>720</v>
      </c>
      <c r="J18" s="60">
        <v>619</v>
      </c>
      <c r="K18" s="60">
        <v>753</v>
      </c>
      <c r="L18" s="60"/>
      <c r="M18" s="61"/>
    </row>
    <row r="19" spans="1:13" x14ac:dyDescent="0.25">
      <c r="A19" s="55" t="s">
        <v>19</v>
      </c>
      <c r="B19" s="59">
        <v>607</v>
      </c>
      <c r="C19" s="60">
        <v>647</v>
      </c>
      <c r="D19" s="60">
        <v>732</v>
      </c>
      <c r="E19" s="60">
        <v>643</v>
      </c>
      <c r="F19" s="60">
        <v>715</v>
      </c>
      <c r="G19" s="60">
        <v>681</v>
      </c>
      <c r="H19" s="60">
        <v>608</v>
      </c>
      <c r="I19" s="60">
        <v>662</v>
      </c>
      <c r="J19" s="60">
        <v>671</v>
      </c>
      <c r="K19" s="60">
        <v>599</v>
      </c>
      <c r="L19" s="60"/>
      <c r="M19" s="61"/>
    </row>
    <row r="20" spans="1:13" x14ac:dyDescent="0.25">
      <c r="A20" s="55" t="s">
        <v>20</v>
      </c>
      <c r="B20" s="59">
        <v>684</v>
      </c>
      <c r="C20" s="60">
        <v>975</v>
      </c>
      <c r="D20" s="60">
        <v>648</v>
      </c>
      <c r="E20" s="60">
        <v>681</v>
      </c>
      <c r="F20" s="60">
        <v>1035</v>
      </c>
      <c r="G20" s="60">
        <v>815</v>
      </c>
      <c r="H20" s="60">
        <v>789</v>
      </c>
      <c r="I20" s="60">
        <v>876</v>
      </c>
      <c r="J20" s="60">
        <v>587</v>
      </c>
      <c r="K20" s="60">
        <v>856</v>
      </c>
      <c r="L20" s="60"/>
      <c r="M20" s="61"/>
    </row>
    <row r="21" spans="1:13" x14ac:dyDescent="0.25">
      <c r="A21" s="55" t="s">
        <v>21</v>
      </c>
      <c r="B21" s="62">
        <v>3733</v>
      </c>
      <c r="C21" s="63">
        <v>5064</v>
      </c>
      <c r="D21" s="63">
        <v>777</v>
      </c>
      <c r="E21" s="63">
        <v>1112</v>
      </c>
      <c r="F21" s="63">
        <v>1039</v>
      </c>
      <c r="G21" s="63">
        <v>659</v>
      </c>
      <c r="H21" s="63">
        <v>620</v>
      </c>
      <c r="I21" s="63">
        <v>629</v>
      </c>
      <c r="J21" s="63">
        <v>586</v>
      </c>
      <c r="K21" s="63">
        <v>603</v>
      </c>
      <c r="L21" s="63"/>
      <c r="M21" s="6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21"/>
  <sheetViews>
    <sheetView topLeftCell="B1" workbookViewId="0">
      <selection activeCell="K30" sqref="K30"/>
    </sheetView>
  </sheetViews>
  <sheetFormatPr defaultRowHeight="15" x14ac:dyDescent="0.25"/>
  <sheetData>
    <row r="3" spans="1:13" x14ac:dyDescent="0.25">
      <c r="A3" s="66" t="s">
        <v>6</v>
      </c>
      <c r="B3" s="65"/>
      <c r="C3" s="65"/>
      <c r="D3" s="66" t="s">
        <v>7</v>
      </c>
      <c r="E3" s="65"/>
      <c r="F3" s="65"/>
      <c r="G3" s="65"/>
      <c r="H3" s="65"/>
      <c r="I3" s="65"/>
      <c r="J3" s="65"/>
      <c r="K3" s="66" t="s">
        <v>40</v>
      </c>
      <c r="L3" s="65"/>
      <c r="M3" s="65"/>
    </row>
    <row r="4" spans="1:13" x14ac:dyDescent="0.25">
      <c r="A4" s="66" t="s">
        <v>8</v>
      </c>
      <c r="B4" s="65"/>
      <c r="C4" s="65"/>
      <c r="D4" s="65"/>
      <c r="E4" s="65"/>
      <c r="F4" s="65"/>
      <c r="G4" s="65"/>
      <c r="H4" s="65"/>
      <c r="I4" s="66" t="s">
        <v>9</v>
      </c>
      <c r="J4" s="65"/>
      <c r="K4" s="66" t="s">
        <v>41</v>
      </c>
      <c r="L4" s="65"/>
      <c r="M4" s="65"/>
    </row>
    <row r="5" spans="1:13" x14ac:dyDescent="0.25">
      <c r="A5" s="66" t="s">
        <v>37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</row>
    <row r="6" spans="1:13" x14ac:dyDescent="0.25">
      <c r="A6" s="66" t="s">
        <v>32</v>
      </c>
      <c r="B6" s="65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</row>
    <row r="7" spans="1:13" x14ac:dyDescent="0.25">
      <c r="A7" s="66" t="s">
        <v>33</v>
      </c>
      <c r="B7" s="65"/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</row>
    <row r="8" spans="1:13" x14ac:dyDescent="0.25">
      <c r="A8" s="66" t="s">
        <v>12</v>
      </c>
      <c r="B8" s="65"/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</row>
    <row r="12" spans="1:13" x14ac:dyDescent="0.25">
      <c r="A12" s="65"/>
      <c r="B12" s="65" t="s">
        <v>13</v>
      </c>
      <c r="C12" s="65"/>
      <c r="D12" s="65"/>
      <c r="E12" s="65"/>
      <c r="F12" s="65"/>
      <c r="G12" s="65"/>
      <c r="H12" s="65"/>
      <c r="I12" s="65"/>
      <c r="J12" s="65"/>
      <c r="K12" s="65"/>
      <c r="L12" s="65"/>
      <c r="M12" s="65"/>
    </row>
    <row r="13" spans="1:13" x14ac:dyDescent="0.25">
      <c r="A13" s="65"/>
      <c r="B13" s="67">
        <v>1</v>
      </c>
      <c r="C13" s="67">
        <v>2</v>
      </c>
      <c r="D13" s="67">
        <v>3</v>
      </c>
      <c r="E13" s="67">
        <v>4</v>
      </c>
      <c r="F13" s="67">
        <v>5</v>
      </c>
      <c r="G13" s="67">
        <v>6</v>
      </c>
      <c r="H13" s="67">
        <v>7</v>
      </c>
      <c r="I13" s="67">
        <v>8</v>
      </c>
      <c r="J13" s="67">
        <v>9</v>
      </c>
      <c r="K13" s="67">
        <v>10</v>
      </c>
      <c r="L13" s="67">
        <v>11</v>
      </c>
      <c r="M13" s="67">
        <v>12</v>
      </c>
    </row>
    <row r="14" spans="1:13" x14ac:dyDescent="0.25">
      <c r="A14" s="67" t="s">
        <v>14</v>
      </c>
      <c r="B14" s="68">
        <v>2355</v>
      </c>
      <c r="C14" s="69">
        <v>2501</v>
      </c>
      <c r="D14" s="69">
        <v>2193</v>
      </c>
      <c r="E14" s="69">
        <v>808</v>
      </c>
      <c r="F14" s="69">
        <v>609</v>
      </c>
      <c r="G14" s="69">
        <v>636</v>
      </c>
      <c r="H14" s="69">
        <v>800</v>
      </c>
      <c r="I14" s="69">
        <v>551</v>
      </c>
      <c r="J14" s="69">
        <v>504</v>
      </c>
      <c r="K14" s="69">
        <v>617</v>
      </c>
      <c r="L14" s="69"/>
      <c r="M14" s="70"/>
    </row>
    <row r="15" spans="1:13" x14ac:dyDescent="0.25">
      <c r="A15" s="67" t="s">
        <v>15</v>
      </c>
      <c r="B15" s="71">
        <v>9146</v>
      </c>
      <c r="C15" s="72">
        <v>8605</v>
      </c>
      <c r="D15" s="72">
        <v>662</v>
      </c>
      <c r="E15" s="72">
        <v>617</v>
      </c>
      <c r="F15" s="72">
        <v>602</v>
      </c>
      <c r="G15" s="72">
        <v>565</v>
      </c>
      <c r="H15" s="72">
        <v>547</v>
      </c>
      <c r="I15" s="72">
        <v>522</v>
      </c>
      <c r="J15" s="72">
        <v>537</v>
      </c>
      <c r="K15" s="72">
        <v>871</v>
      </c>
      <c r="L15" s="72"/>
      <c r="M15" s="73"/>
    </row>
    <row r="16" spans="1:13" x14ac:dyDescent="0.25">
      <c r="A16" s="67" t="s">
        <v>16</v>
      </c>
      <c r="B16" s="71">
        <v>12142</v>
      </c>
      <c r="C16" s="72">
        <v>12213</v>
      </c>
      <c r="D16" s="72">
        <v>1061</v>
      </c>
      <c r="E16" s="72">
        <v>920</v>
      </c>
      <c r="F16" s="72">
        <v>677</v>
      </c>
      <c r="G16" s="72">
        <v>587</v>
      </c>
      <c r="H16" s="72">
        <v>1115</v>
      </c>
      <c r="I16" s="72">
        <v>666</v>
      </c>
      <c r="J16" s="72">
        <v>588</v>
      </c>
      <c r="K16" s="72">
        <v>639</v>
      </c>
      <c r="L16" s="72"/>
      <c r="M16" s="73"/>
    </row>
    <row r="17" spans="1:13" x14ac:dyDescent="0.25">
      <c r="A17" s="67" t="s">
        <v>17</v>
      </c>
      <c r="B17" s="71">
        <v>6923</v>
      </c>
      <c r="C17" s="72">
        <v>6026</v>
      </c>
      <c r="D17" s="72">
        <v>622</v>
      </c>
      <c r="E17" s="72">
        <v>646</v>
      </c>
      <c r="F17" s="72">
        <v>676</v>
      </c>
      <c r="G17" s="72">
        <v>670</v>
      </c>
      <c r="H17" s="72">
        <v>695</v>
      </c>
      <c r="I17" s="72">
        <v>685</v>
      </c>
      <c r="J17" s="72">
        <v>724</v>
      </c>
      <c r="K17" s="72">
        <v>709</v>
      </c>
      <c r="L17" s="72"/>
      <c r="M17" s="73"/>
    </row>
    <row r="18" spans="1:13" x14ac:dyDescent="0.25">
      <c r="A18" s="67" t="s">
        <v>18</v>
      </c>
      <c r="B18" s="71">
        <v>642</v>
      </c>
      <c r="C18" s="72">
        <v>696</v>
      </c>
      <c r="D18" s="72">
        <v>679</v>
      </c>
      <c r="E18" s="72">
        <v>866</v>
      </c>
      <c r="F18" s="72">
        <v>3106</v>
      </c>
      <c r="G18" s="72">
        <v>8246</v>
      </c>
      <c r="H18" s="72">
        <v>2196</v>
      </c>
      <c r="I18" s="72">
        <v>740</v>
      </c>
      <c r="J18" s="72">
        <v>620</v>
      </c>
      <c r="K18" s="72">
        <v>743</v>
      </c>
      <c r="L18" s="72"/>
      <c r="M18" s="73"/>
    </row>
    <row r="19" spans="1:13" x14ac:dyDescent="0.25">
      <c r="A19" s="67" t="s">
        <v>19</v>
      </c>
      <c r="B19" s="71">
        <v>610</v>
      </c>
      <c r="C19" s="72">
        <v>617</v>
      </c>
      <c r="D19" s="72">
        <v>762</v>
      </c>
      <c r="E19" s="72">
        <v>663</v>
      </c>
      <c r="F19" s="72">
        <v>694</v>
      </c>
      <c r="G19" s="72">
        <v>665</v>
      </c>
      <c r="H19" s="72">
        <v>627</v>
      </c>
      <c r="I19" s="72">
        <v>670</v>
      </c>
      <c r="J19" s="72">
        <v>665</v>
      </c>
      <c r="K19" s="72">
        <v>602</v>
      </c>
      <c r="L19" s="72"/>
      <c r="M19" s="73"/>
    </row>
    <row r="20" spans="1:13" x14ac:dyDescent="0.25">
      <c r="A20" s="67" t="s">
        <v>20</v>
      </c>
      <c r="B20" s="71">
        <v>676</v>
      </c>
      <c r="C20" s="72">
        <v>985</v>
      </c>
      <c r="D20" s="72">
        <v>698</v>
      </c>
      <c r="E20" s="72">
        <v>726</v>
      </c>
      <c r="F20" s="72">
        <v>2008</v>
      </c>
      <c r="G20" s="72">
        <v>820</v>
      </c>
      <c r="H20" s="72">
        <v>812</v>
      </c>
      <c r="I20" s="72">
        <v>894</v>
      </c>
      <c r="J20" s="72">
        <v>607</v>
      </c>
      <c r="K20" s="72">
        <v>851</v>
      </c>
      <c r="L20" s="72"/>
      <c r="M20" s="73"/>
    </row>
    <row r="21" spans="1:13" x14ac:dyDescent="0.25">
      <c r="A21" s="67" t="s">
        <v>21</v>
      </c>
      <c r="B21" s="74">
        <v>4062</v>
      </c>
      <c r="C21" s="75">
        <v>5248</v>
      </c>
      <c r="D21" s="75">
        <v>755</v>
      </c>
      <c r="E21" s="75">
        <v>1093</v>
      </c>
      <c r="F21" s="75">
        <v>1027</v>
      </c>
      <c r="G21" s="75">
        <v>654</v>
      </c>
      <c r="H21" s="75">
        <v>634</v>
      </c>
      <c r="I21" s="75">
        <v>2185</v>
      </c>
      <c r="J21" s="75">
        <v>615</v>
      </c>
      <c r="K21" s="75">
        <v>697</v>
      </c>
      <c r="L21" s="75"/>
      <c r="M21" s="76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Z43"/>
  <sheetViews>
    <sheetView tabSelected="1" topLeftCell="A20" workbookViewId="0">
      <selection activeCell="X27" sqref="X27:Y42"/>
    </sheetView>
  </sheetViews>
  <sheetFormatPr defaultRowHeight="15" x14ac:dyDescent="0.25"/>
  <sheetData>
    <row r="1" spans="2:52" x14ac:dyDescent="0.25"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Z1" s="3"/>
    </row>
    <row r="2" spans="2:52" x14ac:dyDescent="0.25">
      <c r="B2" t="s">
        <v>25</v>
      </c>
      <c r="Q2" s="3"/>
      <c r="R2" s="3" t="s">
        <v>25</v>
      </c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H2" s="3"/>
      <c r="AI2" s="3" t="s">
        <v>25</v>
      </c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Z2" s="3"/>
    </row>
    <row r="3" spans="2:52" ht="15.75" thickBot="1" x14ac:dyDescent="0.3">
      <c r="B3" s="1" t="s">
        <v>3</v>
      </c>
      <c r="C3" s="102" t="s">
        <v>1</v>
      </c>
      <c r="D3" s="102"/>
      <c r="E3" s="102" t="s">
        <v>0</v>
      </c>
      <c r="F3" s="102"/>
      <c r="G3" s="102" t="s">
        <v>1</v>
      </c>
      <c r="H3" s="102"/>
      <c r="I3" s="102" t="s">
        <v>0</v>
      </c>
      <c r="J3" s="102"/>
      <c r="K3" s="102" t="s">
        <v>5</v>
      </c>
      <c r="L3" s="102"/>
      <c r="Q3" s="3"/>
      <c r="R3" s="1" t="s">
        <v>3</v>
      </c>
      <c r="S3" s="102" t="s">
        <v>1</v>
      </c>
      <c r="T3" s="102"/>
      <c r="U3" s="102" t="s">
        <v>0</v>
      </c>
      <c r="V3" s="102"/>
      <c r="W3" s="102" t="s">
        <v>1</v>
      </c>
      <c r="X3" s="102"/>
      <c r="Y3" s="102" t="s">
        <v>0</v>
      </c>
      <c r="Z3" s="102"/>
      <c r="AA3" s="102" t="s">
        <v>5</v>
      </c>
      <c r="AB3" s="102"/>
      <c r="AC3" s="3"/>
      <c r="AD3" s="3"/>
      <c r="AE3" s="3"/>
      <c r="AH3" s="3"/>
      <c r="AI3" s="1" t="s">
        <v>3</v>
      </c>
      <c r="AJ3" s="102" t="s">
        <v>1</v>
      </c>
      <c r="AK3" s="102"/>
      <c r="AL3" s="102" t="s">
        <v>0</v>
      </c>
      <c r="AM3" s="102"/>
      <c r="AN3" s="102" t="s">
        <v>1</v>
      </c>
      <c r="AO3" s="102"/>
      <c r="AP3" s="102" t="s">
        <v>0</v>
      </c>
      <c r="AQ3" s="102"/>
      <c r="AR3" s="102" t="s">
        <v>5</v>
      </c>
      <c r="AS3" s="102"/>
      <c r="AT3" s="3"/>
      <c r="AU3" s="3"/>
      <c r="AV3" s="3"/>
      <c r="AZ3" s="3"/>
    </row>
    <row r="4" spans="2:52" x14ac:dyDescent="0.25">
      <c r="B4" s="103" t="s">
        <v>2</v>
      </c>
      <c r="C4" s="99">
        <v>1667</v>
      </c>
      <c r="D4" s="100"/>
      <c r="E4" s="100"/>
      <c r="F4" s="104"/>
      <c r="G4" s="105">
        <v>1743</v>
      </c>
      <c r="H4" s="105"/>
      <c r="I4" s="105"/>
      <c r="J4" s="106"/>
      <c r="K4" s="113" t="s">
        <v>4</v>
      </c>
      <c r="L4" s="108"/>
      <c r="Q4" s="3"/>
      <c r="R4" s="103" t="s">
        <v>2</v>
      </c>
      <c r="S4" s="99">
        <v>1667</v>
      </c>
      <c r="T4" s="100"/>
      <c r="U4" s="100"/>
      <c r="V4" s="104"/>
      <c r="W4" s="105">
        <v>1743</v>
      </c>
      <c r="X4" s="105"/>
      <c r="Y4" s="105"/>
      <c r="Z4" s="106"/>
      <c r="AA4" s="107" t="s">
        <v>4</v>
      </c>
      <c r="AB4" s="108"/>
      <c r="AC4" s="3"/>
      <c r="AD4" s="3"/>
      <c r="AE4" s="3"/>
      <c r="AH4" s="3"/>
      <c r="AI4" s="103" t="s">
        <v>2</v>
      </c>
      <c r="AJ4" s="99">
        <v>1667</v>
      </c>
      <c r="AK4" s="100"/>
      <c r="AL4" s="100"/>
      <c r="AM4" s="104"/>
      <c r="AN4" s="105">
        <v>1743</v>
      </c>
      <c r="AO4" s="105"/>
      <c r="AP4" s="105"/>
      <c r="AQ4" s="106"/>
      <c r="AR4" s="107" t="s">
        <v>4</v>
      </c>
      <c r="AS4" s="108"/>
      <c r="AT4" s="3"/>
      <c r="AU4" s="3"/>
      <c r="AV4" s="3"/>
      <c r="AZ4" s="3"/>
    </row>
    <row r="5" spans="2:52" x14ac:dyDescent="0.25">
      <c r="B5" s="103"/>
      <c r="C5" s="81">
        <v>1698</v>
      </c>
      <c r="D5" s="82"/>
      <c r="E5" s="82"/>
      <c r="F5" s="83"/>
      <c r="G5" s="87">
        <v>1745</v>
      </c>
      <c r="H5" s="87"/>
      <c r="I5" s="87"/>
      <c r="J5" s="90"/>
      <c r="K5" s="114"/>
      <c r="L5" s="110"/>
      <c r="Q5" s="3"/>
      <c r="R5" s="103"/>
      <c r="S5" s="81">
        <v>1698</v>
      </c>
      <c r="T5" s="82"/>
      <c r="U5" s="82"/>
      <c r="V5" s="83"/>
      <c r="W5" s="87">
        <v>1745</v>
      </c>
      <c r="X5" s="87"/>
      <c r="Y5" s="87"/>
      <c r="Z5" s="90"/>
      <c r="AA5" s="109"/>
      <c r="AB5" s="110"/>
      <c r="AC5" s="3"/>
      <c r="AD5" s="3"/>
      <c r="AE5" s="3"/>
      <c r="AH5" s="3"/>
      <c r="AI5" s="103"/>
      <c r="AJ5" s="81">
        <v>1698</v>
      </c>
      <c r="AK5" s="82"/>
      <c r="AL5" s="82"/>
      <c r="AM5" s="83"/>
      <c r="AN5" s="87">
        <v>1745</v>
      </c>
      <c r="AO5" s="87"/>
      <c r="AP5" s="87"/>
      <c r="AQ5" s="90"/>
      <c r="AR5" s="109"/>
      <c r="AS5" s="110"/>
      <c r="AT5" s="3"/>
      <c r="AU5" s="3"/>
      <c r="AV5" s="3"/>
      <c r="AZ5" s="3"/>
    </row>
    <row r="6" spans="2:52" x14ac:dyDescent="0.25">
      <c r="B6" s="103"/>
      <c r="C6" s="81">
        <v>1710</v>
      </c>
      <c r="D6" s="82"/>
      <c r="E6" s="82"/>
      <c r="F6" s="83"/>
      <c r="G6" s="87">
        <v>1746</v>
      </c>
      <c r="H6" s="87"/>
      <c r="I6" s="87"/>
      <c r="J6" s="90"/>
      <c r="K6" s="114"/>
      <c r="L6" s="110"/>
      <c r="Q6" s="3"/>
      <c r="R6" s="103"/>
      <c r="S6" s="81">
        <v>1710</v>
      </c>
      <c r="T6" s="82"/>
      <c r="U6" s="82"/>
      <c r="V6" s="83"/>
      <c r="W6" s="87">
        <v>1746</v>
      </c>
      <c r="X6" s="87"/>
      <c r="Y6" s="87"/>
      <c r="Z6" s="90"/>
      <c r="AA6" s="109"/>
      <c r="AB6" s="110"/>
      <c r="AC6" s="3"/>
      <c r="AD6" s="3"/>
      <c r="AE6" s="3"/>
      <c r="AH6" s="3"/>
      <c r="AI6" s="103"/>
      <c r="AJ6" s="81">
        <v>1710</v>
      </c>
      <c r="AK6" s="82"/>
      <c r="AL6" s="82"/>
      <c r="AM6" s="83"/>
      <c r="AN6" s="87">
        <v>1746</v>
      </c>
      <c r="AO6" s="87"/>
      <c r="AP6" s="87"/>
      <c r="AQ6" s="90"/>
      <c r="AR6" s="109"/>
      <c r="AS6" s="110"/>
      <c r="AT6" s="3"/>
      <c r="AU6" s="3"/>
      <c r="AV6" s="3"/>
      <c r="AZ6" s="3"/>
    </row>
    <row r="7" spans="2:52" x14ac:dyDescent="0.25">
      <c r="B7" s="103"/>
      <c r="C7" s="81">
        <v>1711</v>
      </c>
      <c r="D7" s="82"/>
      <c r="E7" s="82"/>
      <c r="F7" s="83"/>
      <c r="G7" s="87">
        <v>1747</v>
      </c>
      <c r="H7" s="87"/>
      <c r="I7" s="87"/>
      <c r="J7" s="90"/>
      <c r="K7" s="114"/>
      <c r="L7" s="110"/>
      <c r="Q7" s="3"/>
      <c r="R7" s="103"/>
      <c r="S7" s="81">
        <v>1711</v>
      </c>
      <c r="T7" s="82"/>
      <c r="U7" s="82"/>
      <c r="V7" s="83"/>
      <c r="W7" s="87">
        <v>1747</v>
      </c>
      <c r="X7" s="87"/>
      <c r="Y7" s="87"/>
      <c r="Z7" s="90"/>
      <c r="AA7" s="109"/>
      <c r="AB7" s="110"/>
      <c r="AC7" s="3"/>
      <c r="AD7" s="3"/>
      <c r="AE7" s="3"/>
      <c r="AH7" s="3"/>
      <c r="AI7" s="103"/>
      <c r="AJ7" s="81">
        <v>1711</v>
      </c>
      <c r="AK7" s="82"/>
      <c r="AL7" s="82"/>
      <c r="AM7" s="83"/>
      <c r="AN7" s="87">
        <v>1747</v>
      </c>
      <c r="AO7" s="87"/>
      <c r="AP7" s="87"/>
      <c r="AQ7" s="90"/>
      <c r="AR7" s="109"/>
      <c r="AS7" s="110"/>
      <c r="AT7" s="3"/>
      <c r="AU7" s="3"/>
      <c r="AV7" s="3"/>
      <c r="AZ7" s="3"/>
    </row>
    <row r="8" spans="2:52" x14ac:dyDescent="0.25">
      <c r="B8" s="103"/>
      <c r="C8" s="81">
        <v>1727</v>
      </c>
      <c r="D8" s="82"/>
      <c r="E8" s="82"/>
      <c r="F8" s="83"/>
      <c r="G8" s="87">
        <v>1748</v>
      </c>
      <c r="H8" s="87"/>
      <c r="I8" s="87"/>
      <c r="J8" s="90"/>
      <c r="K8" s="114"/>
      <c r="L8" s="110"/>
      <c r="Q8" s="3"/>
      <c r="R8" s="103"/>
      <c r="S8" s="81">
        <v>1727</v>
      </c>
      <c r="T8" s="82"/>
      <c r="U8" s="82"/>
      <c r="V8" s="83"/>
      <c r="W8" s="87">
        <v>1748</v>
      </c>
      <c r="X8" s="87"/>
      <c r="Y8" s="87"/>
      <c r="Z8" s="90"/>
      <c r="AA8" s="109"/>
      <c r="AB8" s="110"/>
      <c r="AC8" s="3"/>
      <c r="AD8" s="3"/>
      <c r="AE8" s="3"/>
      <c r="AH8" s="3"/>
      <c r="AI8" s="103"/>
      <c r="AJ8" s="81">
        <v>1727</v>
      </c>
      <c r="AK8" s="82"/>
      <c r="AL8" s="82"/>
      <c r="AM8" s="83"/>
      <c r="AN8" s="87">
        <v>1748</v>
      </c>
      <c r="AO8" s="87"/>
      <c r="AP8" s="87"/>
      <c r="AQ8" s="90"/>
      <c r="AR8" s="109"/>
      <c r="AS8" s="110"/>
      <c r="AT8" s="3"/>
      <c r="AU8" s="3"/>
      <c r="AV8" s="3"/>
      <c r="AZ8" s="3"/>
    </row>
    <row r="9" spans="2:52" x14ac:dyDescent="0.25">
      <c r="B9" s="103"/>
      <c r="C9" s="81">
        <v>1728</v>
      </c>
      <c r="D9" s="82"/>
      <c r="E9" s="82"/>
      <c r="F9" s="83"/>
      <c r="G9" s="84">
        <v>1749</v>
      </c>
      <c r="H9" s="82"/>
      <c r="I9" s="82"/>
      <c r="J9" s="85"/>
      <c r="K9" s="114"/>
      <c r="L9" s="110"/>
      <c r="Q9" s="3"/>
      <c r="R9" s="103"/>
      <c r="S9" s="81">
        <v>1728</v>
      </c>
      <c r="T9" s="82"/>
      <c r="U9" s="82"/>
      <c r="V9" s="83"/>
      <c r="W9" s="84">
        <v>1749</v>
      </c>
      <c r="X9" s="82"/>
      <c r="Y9" s="82"/>
      <c r="Z9" s="85"/>
      <c r="AA9" s="109"/>
      <c r="AB9" s="110"/>
      <c r="AC9" s="3"/>
      <c r="AD9" s="3"/>
      <c r="AE9" s="3"/>
      <c r="AH9" s="3"/>
      <c r="AI9" s="103"/>
      <c r="AJ9" s="81">
        <v>1728</v>
      </c>
      <c r="AK9" s="82"/>
      <c r="AL9" s="82"/>
      <c r="AM9" s="83"/>
      <c r="AN9" s="84">
        <v>1749</v>
      </c>
      <c r="AO9" s="82"/>
      <c r="AP9" s="82"/>
      <c r="AQ9" s="85"/>
      <c r="AR9" s="109"/>
      <c r="AS9" s="110"/>
      <c r="AT9" s="3"/>
      <c r="AU9" s="3"/>
      <c r="AV9" s="3"/>
      <c r="AZ9" s="3"/>
    </row>
    <row r="10" spans="2:52" x14ac:dyDescent="0.25">
      <c r="B10" s="103"/>
      <c r="C10" s="81">
        <v>1729</v>
      </c>
      <c r="D10" s="82"/>
      <c r="E10" s="82"/>
      <c r="F10" s="83"/>
      <c r="G10" s="84">
        <v>1753</v>
      </c>
      <c r="H10" s="82"/>
      <c r="I10" s="82"/>
      <c r="J10" s="85"/>
      <c r="K10" s="114"/>
      <c r="L10" s="110"/>
      <c r="Q10" s="3"/>
      <c r="R10" s="103"/>
      <c r="S10" s="81">
        <v>1729</v>
      </c>
      <c r="T10" s="82"/>
      <c r="U10" s="82"/>
      <c r="V10" s="83"/>
      <c r="W10" s="84">
        <v>1753</v>
      </c>
      <c r="X10" s="82"/>
      <c r="Y10" s="82"/>
      <c r="Z10" s="85"/>
      <c r="AA10" s="109"/>
      <c r="AB10" s="110"/>
      <c r="AC10" s="3"/>
      <c r="AD10" s="3"/>
      <c r="AE10" s="3"/>
      <c r="AH10" s="3"/>
      <c r="AI10" s="103"/>
      <c r="AJ10" s="81">
        <v>1729</v>
      </c>
      <c r="AK10" s="82"/>
      <c r="AL10" s="82"/>
      <c r="AM10" s="83"/>
      <c r="AN10" s="84">
        <v>1753</v>
      </c>
      <c r="AO10" s="82"/>
      <c r="AP10" s="82"/>
      <c r="AQ10" s="85"/>
      <c r="AR10" s="109"/>
      <c r="AS10" s="110"/>
      <c r="AT10" s="3"/>
      <c r="AU10" s="3"/>
      <c r="AV10" s="3"/>
      <c r="AZ10" s="3"/>
    </row>
    <row r="11" spans="2:52" ht="15.75" thickBot="1" x14ac:dyDescent="0.3">
      <c r="B11" s="103"/>
      <c r="C11" s="91">
        <v>1738</v>
      </c>
      <c r="D11" s="92"/>
      <c r="E11" s="92"/>
      <c r="F11" s="93"/>
      <c r="G11" s="94">
        <v>1760</v>
      </c>
      <c r="H11" s="92"/>
      <c r="I11" s="92"/>
      <c r="J11" s="95"/>
      <c r="K11" s="115"/>
      <c r="L11" s="112"/>
      <c r="Q11" s="3"/>
      <c r="R11" s="103"/>
      <c r="S11" s="91">
        <v>1738</v>
      </c>
      <c r="T11" s="92"/>
      <c r="U11" s="92"/>
      <c r="V11" s="93"/>
      <c r="W11" s="94">
        <v>1760</v>
      </c>
      <c r="X11" s="92"/>
      <c r="Y11" s="92"/>
      <c r="Z11" s="95"/>
      <c r="AA11" s="111"/>
      <c r="AB11" s="112"/>
      <c r="AC11" s="3"/>
      <c r="AD11" s="3"/>
      <c r="AE11" s="3"/>
      <c r="AH11" s="3"/>
      <c r="AI11" s="103"/>
      <c r="AJ11" s="91">
        <v>1738</v>
      </c>
      <c r="AK11" s="92"/>
      <c r="AL11" s="92"/>
      <c r="AM11" s="93"/>
      <c r="AN11" s="94">
        <v>1760</v>
      </c>
      <c r="AO11" s="92"/>
      <c r="AP11" s="92"/>
      <c r="AQ11" s="95"/>
      <c r="AR11" s="111"/>
      <c r="AS11" s="112"/>
      <c r="AT11" s="3"/>
      <c r="AU11" s="3"/>
      <c r="AV11" s="3"/>
      <c r="AZ11" s="3"/>
    </row>
    <row r="12" spans="2:52" x14ac:dyDescent="0.25"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Z12" s="3"/>
    </row>
    <row r="13" spans="2:52" x14ac:dyDescent="0.25">
      <c r="B13" s="116" t="s">
        <v>29</v>
      </c>
      <c r="C13" s="116"/>
      <c r="D13" s="116"/>
      <c r="E13" s="116"/>
      <c r="F13" s="116"/>
      <c r="G13" s="116"/>
      <c r="H13" s="116"/>
      <c r="I13" s="116"/>
      <c r="J13" s="116"/>
      <c r="K13" s="116"/>
      <c r="L13" s="116"/>
      <c r="Q13" s="3"/>
      <c r="R13" s="87" t="s">
        <v>30</v>
      </c>
      <c r="S13" s="87"/>
      <c r="T13" s="87"/>
      <c r="U13" s="87"/>
      <c r="V13" s="87"/>
      <c r="W13" s="87"/>
      <c r="X13" s="87"/>
      <c r="Y13" s="87"/>
      <c r="Z13" s="87"/>
      <c r="AA13" s="87"/>
      <c r="AB13" s="87"/>
      <c r="AC13" s="3"/>
      <c r="AD13" s="3"/>
      <c r="AE13" s="3"/>
      <c r="AH13" s="3"/>
      <c r="AI13" s="87" t="s">
        <v>34</v>
      </c>
      <c r="AJ13" s="87"/>
      <c r="AK13" s="87"/>
      <c r="AL13" s="87"/>
      <c r="AM13" s="87"/>
      <c r="AN13" s="87"/>
      <c r="AO13" s="87"/>
      <c r="AP13" s="87"/>
      <c r="AQ13" s="87"/>
      <c r="AR13" s="87"/>
      <c r="AS13" s="87"/>
      <c r="AT13" s="3"/>
      <c r="AU13" s="3"/>
      <c r="AV13" s="3"/>
      <c r="AZ13" s="3"/>
    </row>
    <row r="14" spans="2:52" ht="15.75" thickBot="1" x14ac:dyDescent="0.3">
      <c r="B14" t="s">
        <v>26</v>
      </c>
      <c r="Q14" s="3"/>
      <c r="R14" s="3" t="s">
        <v>26</v>
      </c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H14" s="3"/>
      <c r="AI14" s="3" t="s">
        <v>26</v>
      </c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Z14" s="3"/>
    </row>
    <row r="15" spans="2:52" x14ac:dyDescent="0.25">
      <c r="C15" s="4">
        <v>2477</v>
      </c>
      <c r="D15" s="5">
        <v>2476</v>
      </c>
      <c r="E15" s="5">
        <v>691</v>
      </c>
      <c r="F15" s="6">
        <v>830</v>
      </c>
      <c r="G15" s="4">
        <v>862</v>
      </c>
      <c r="H15" s="5">
        <v>681</v>
      </c>
      <c r="I15" s="5">
        <v>464</v>
      </c>
      <c r="J15" s="6">
        <v>456</v>
      </c>
      <c r="K15" s="5">
        <v>337</v>
      </c>
      <c r="L15" s="6">
        <v>488</v>
      </c>
      <c r="Q15" s="3"/>
      <c r="R15" s="3"/>
      <c r="S15" s="4">
        <v>2314</v>
      </c>
      <c r="T15" s="5">
        <v>2560</v>
      </c>
      <c r="U15" s="5">
        <v>716</v>
      </c>
      <c r="V15" s="6">
        <v>845</v>
      </c>
      <c r="W15" s="4">
        <v>623</v>
      </c>
      <c r="X15" s="5">
        <v>646</v>
      </c>
      <c r="Y15" s="5">
        <v>578</v>
      </c>
      <c r="Z15" s="6">
        <v>549</v>
      </c>
      <c r="AA15" s="5">
        <v>479</v>
      </c>
      <c r="AB15" s="6">
        <v>606</v>
      </c>
      <c r="AC15" s="3"/>
      <c r="AD15" s="3"/>
      <c r="AE15" s="3"/>
      <c r="AH15" s="3"/>
      <c r="AI15" s="3"/>
      <c r="AJ15" s="4">
        <v>2355</v>
      </c>
      <c r="AK15" s="5">
        <v>2501</v>
      </c>
      <c r="AL15" s="5">
        <v>2193</v>
      </c>
      <c r="AM15" s="6">
        <v>808</v>
      </c>
      <c r="AN15" s="4">
        <v>609</v>
      </c>
      <c r="AO15" s="5">
        <v>636</v>
      </c>
      <c r="AP15" s="5">
        <v>800</v>
      </c>
      <c r="AQ15" s="6">
        <v>551</v>
      </c>
      <c r="AR15" s="5">
        <v>504</v>
      </c>
      <c r="AS15" s="6">
        <v>617</v>
      </c>
      <c r="AT15" s="3"/>
      <c r="AU15" s="3"/>
      <c r="AV15" s="3"/>
      <c r="AZ15" s="3"/>
    </row>
    <row r="16" spans="2:52" x14ac:dyDescent="0.25">
      <c r="C16" s="7">
        <v>7832</v>
      </c>
      <c r="D16" s="8">
        <v>7498</v>
      </c>
      <c r="E16" s="8">
        <v>647</v>
      </c>
      <c r="F16" s="9">
        <v>573</v>
      </c>
      <c r="G16" s="7">
        <v>602</v>
      </c>
      <c r="H16" s="8">
        <v>517</v>
      </c>
      <c r="I16" s="8">
        <v>397</v>
      </c>
      <c r="J16" s="9">
        <v>375</v>
      </c>
      <c r="K16" s="8">
        <v>370</v>
      </c>
      <c r="L16" s="9">
        <v>720</v>
      </c>
      <c r="Q16" s="3"/>
      <c r="R16" s="3"/>
      <c r="S16" s="7">
        <v>8714</v>
      </c>
      <c r="T16" s="8">
        <v>6635</v>
      </c>
      <c r="U16" s="8">
        <v>641</v>
      </c>
      <c r="V16" s="9">
        <v>582</v>
      </c>
      <c r="W16" s="7">
        <v>619</v>
      </c>
      <c r="X16" s="8">
        <v>577</v>
      </c>
      <c r="Y16" s="8">
        <v>509</v>
      </c>
      <c r="Z16" s="9">
        <v>522</v>
      </c>
      <c r="AA16" s="8">
        <v>509</v>
      </c>
      <c r="AB16" s="9">
        <v>890</v>
      </c>
      <c r="AC16" s="3"/>
      <c r="AD16" s="3"/>
      <c r="AE16" s="3"/>
      <c r="AH16" s="3"/>
      <c r="AI16" s="3"/>
      <c r="AJ16" s="7">
        <v>9146</v>
      </c>
      <c r="AK16" s="8">
        <v>8605</v>
      </c>
      <c r="AL16" s="8">
        <v>662</v>
      </c>
      <c r="AM16" s="9">
        <v>617</v>
      </c>
      <c r="AN16" s="7">
        <v>602</v>
      </c>
      <c r="AO16" s="8">
        <v>565</v>
      </c>
      <c r="AP16" s="8">
        <v>547</v>
      </c>
      <c r="AQ16" s="9">
        <v>522</v>
      </c>
      <c r="AR16" s="8">
        <v>537</v>
      </c>
      <c r="AS16" s="9">
        <v>871</v>
      </c>
      <c r="AT16" s="3"/>
      <c r="AU16" s="3"/>
      <c r="AV16" s="3"/>
      <c r="AZ16" s="3"/>
    </row>
    <row r="17" spans="3:52" x14ac:dyDescent="0.25">
      <c r="C17" s="7">
        <v>9373</v>
      </c>
      <c r="D17" s="8">
        <v>8668</v>
      </c>
      <c r="E17" s="8">
        <v>1102</v>
      </c>
      <c r="F17" s="9">
        <v>978</v>
      </c>
      <c r="G17" s="7">
        <v>575</v>
      </c>
      <c r="H17" s="8">
        <v>458</v>
      </c>
      <c r="I17" s="8">
        <v>487</v>
      </c>
      <c r="J17" s="9">
        <v>571</v>
      </c>
      <c r="K17" s="8">
        <v>453</v>
      </c>
      <c r="L17" s="25">
        <v>469</v>
      </c>
      <c r="Q17" s="3"/>
      <c r="R17" s="3"/>
      <c r="S17" s="7">
        <v>11858</v>
      </c>
      <c r="T17" s="8">
        <v>10451</v>
      </c>
      <c r="U17" s="8">
        <v>1127</v>
      </c>
      <c r="V17" s="9">
        <v>988</v>
      </c>
      <c r="W17" s="7">
        <v>700</v>
      </c>
      <c r="X17" s="8">
        <v>577</v>
      </c>
      <c r="Y17" s="77">
        <v>834</v>
      </c>
      <c r="Z17" s="78">
        <v>656</v>
      </c>
      <c r="AA17" s="8">
        <v>588</v>
      </c>
      <c r="AB17" s="25">
        <v>587</v>
      </c>
      <c r="AC17" s="3"/>
      <c r="AD17" s="3"/>
      <c r="AE17" s="3"/>
      <c r="AH17" s="3"/>
      <c r="AI17" s="3"/>
      <c r="AJ17" s="7">
        <v>12142</v>
      </c>
      <c r="AK17" s="8">
        <v>12213</v>
      </c>
      <c r="AL17" s="8">
        <v>1061</v>
      </c>
      <c r="AM17" s="9">
        <v>920</v>
      </c>
      <c r="AN17" s="7">
        <v>677</v>
      </c>
      <c r="AO17" s="8">
        <v>587</v>
      </c>
      <c r="AP17" s="8">
        <v>1115</v>
      </c>
      <c r="AQ17" s="9">
        <v>666</v>
      </c>
      <c r="AR17" s="8">
        <v>588</v>
      </c>
      <c r="AS17" s="25">
        <v>639</v>
      </c>
      <c r="AT17" s="3"/>
      <c r="AU17" s="3"/>
      <c r="AV17" s="3"/>
      <c r="AZ17" s="3"/>
    </row>
    <row r="18" spans="3:52" x14ac:dyDescent="0.25">
      <c r="C18" s="7">
        <v>3682</v>
      </c>
      <c r="D18" s="8">
        <v>4177</v>
      </c>
      <c r="E18" s="8">
        <v>657</v>
      </c>
      <c r="F18" s="9">
        <v>692</v>
      </c>
      <c r="G18" s="7">
        <v>655</v>
      </c>
      <c r="H18" s="8">
        <v>618</v>
      </c>
      <c r="I18" s="8">
        <v>591</v>
      </c>
      <c r="J18" s="9">
        <v>577</v>
      </c>
      <c r="K18" s="8">
        <v>629</v>
      </c>
      <c r="L18" s="9">
        <v>591</v>
      </c>
      <c r="Q18" s="3"/>
      <c r="R18" s="3"/>
      <c r="S18" s="7">
        <v>6200</v>
      </c>
      <c r="T18" s="8">
        <v>6385</v>
      </c>
      <c r="U18" s="8">
        <v>633</v>
      </c>
      <c r="V18" s="9">
        <v>668</v>
      </c>
      <c r="W18" s="7">
        <v>703</v>
      </c>
      <c r="X18" s="8">
        <v>688</v>
      </c>
      <c r="Y18" s="8">
        <v>673</v>
      </c>
      <c r="Z18" s="9">
        <v>689</v>
      </c>
      <c r="AA18" s="8">
        <v>777</v>
      </c>
      <c r="AB18" s="9">
        <v>702</v>
      </c>
      <c r="AC18" s="3"/>
      <c r="AD18" s="3"/>
      <c r="AE18" s="3"/>
      <c r="AH18" s="3"/>
      <c r="AI18" s="3"/>
      <c r="AJ18" s="7">
        <v>6923</v>
      </c>
      <c r="AK18" s="8">
        <v>6026</v>
      </c>
      <c r="AL18" s="8">
        <v>622</v>
      </c>
      <c r="AM18" s="9">
        <v>646</v>
      </c>
      <c r="AN18" s="7">
        <v>676</v>
      </c>
      <c r="AO18" s="8">
        <v>670</v>
      </c>
      <c r="AP18" s="8">
        <v>695</v>
      </c>
      <c r="AQ18" s="9">
        <v>685</v>
      </c>
      <c r="AR18" s="8">
        <v>724</v>
      </c>
      <c r="AS18" s="9">
        <v>709</v>
      </c>
      <c r="AT18" s="3"/>
      <c r="AU18" s="3"/>
      <c r="AV18" s="3"/>
      <c r="AZ18" s="3"/>
    </row>
    <row r="19" spans="3:52" x14ac:dyDescent="0.25">
      <c r="C19" s="7">
        <v>593</v>
      </c>
      <c r="D19" s="8">
        <v>660</v>
      </c>
      <c r="E19" s="8">
        <v>553</v>
      </c>
      <c r="F19" s="9">
        <v>720</v>
      </c>
      <c r="G19" s="7">
        <v>735</v>
      </c>
      <c r="H19" s="8">
        <v>775</v>
      </c>
      <c r="I19" s="36">
        <v>2471</v>
      </c>
      <c r="J19" s="37">
        <v>608</v>
      </c>
      <c r="K19" s="8">
        <v>531</v>
      </c>
      <c r="L19" s="9">
        <v>648</v>
      </c>
      <c r="Q19" s="3"/>
      <c r="R19" s="3"/>
      <c r="S19" s="7">
        <v>820</v>
      </c>
      <c r="T19" s="8">
        <v>728</v>
      </c>
      <c r="U19" s="8">
        <v>674</v>
      </c>
      <c r="V19" s="9">
        <v>835</v>
      </c>
      <c r="W19" s="7">
        <v>3242</v>
      </c>
      <c r="X19" s="8">
        <v>2089</v>
      </c>
      <c r="Y19" s="8">
        <v>2189</v>
      </c>
      <c r="Z19" s="9">
        <v>720</v>
      </c>
      <c r="AA19" s="8">
        <v>619</v>
      </c>
      <c r="AB19" s="9">
        <v>753</v>
      </c>
      <c r="AC19" s="3"/>
      <c r="AD19" s="3"/>
      <c r="AE19" s="3"/>
      <c r="AH19" s="3"/>
      <c r="AI19" s="3"/>
      <c r="AJ19" s="7">
        <v>642</v>
      </c>
      <c r="AK19" s="8">
        <v>696</v>
      </c>
      <c r="AL19" s="8">
        <v>679</v>
      </c>
      <c r="AM19" s="9">
        <v>866</v>
      </c>
      <c r="AN19" s="7">
        <v>3106</v>
      </c>
      <c r="AO19" s="8">
        <v>8246</v>
      </c>
      <c r="AP19" s="8">
        <v>2196</v>
      </c>
      <c r="AQ19" s="9">
        <v>740</v>
      </c>
      <c r="AR19" s="8">
        <v>620</v>
      </c>
      <c r="AS19" s="9">
        <v>743</v>
      </c>
      <c r="AT19" s="3"/>
      <c r="AU19" s="3"/>
      <c r="AV19" s="3"/>
      <c r="AZ19" s="3"/>
    </row>
    <row r="20" spans="3:52" x14ac:dyDescent="0.25">
      <c r="C20" s="7">
        <v>555</v>
      </c>
      <c r="D20" s="8">
        <v>588</v>
      </c>
      <c r="E20" s="8">
        <v>680</v>
      </c>
      <c r="F20" s="9">
        <v>579</v>
      </c>
      <c r="G20" s="7">
        <v>687</v>
      </c>
      <c r="H20" s="8">
        <v>660</v>
      </c>
      <c r="I20" s="8">
        <v>513</v>
      </c>
      <c r="J20" s="9">
        <v>562</v>
      </c>
      <c r="K20" s="8">
        <v>568</v>
      </c>
      <c r="L20" s="9">
        <v>493</v>
      </c>
      <c r="Q20" s="3"/>
      <c r="R20" s="3"/>
      <c r="S20" s="7">
        <v>607</v>
      </c>
      <c r="T20" s="8">
        <v>647</v>
      </c>
      <c r="U20" s="8">
        <v>732</v>
      </c>
      <c r="V20" s="9">
        <v>643</v>
      </c>
      <c r="W20" s="7">
        <v>715</v>
      </c>
      <c r="X20" s="8">
        <v>681</v>
      </c>
      <c r="Y20" s="8">
        <v>608</v>
      </c>
      <c r="Z20" s="9">
        <v>662</v>
      </c>
      <c r="AA20" s="8">
        <v>671</v>
      </c>
      <c r="AB20" s="9">
        <v>599</v>
      </c>
      <c r="AC20" s="3"/>
      <c r="AD20" s="3"/>
      <c r="AE20" s="3"/>
      <c r="AH20" s="3"/>
      <c r="AI20" s="3"/>
      <c r="AJ20" s="7">
        <v>610</v>
      </c>
      <c r="AK20" s="8">
        <v>617</v>
      </c>
      <c r="AL20" s="8">
        <v>762</v>
      </c>
      <c r="AM20" s="9">
        <v>663</v>
      </c>
      <c r="AN20" s="7">
        <v>694</v>
      </c>
      <c r="AO20" s="8">
        <v>665</v>
      </c>
      <c r="AP20" s="8">
        <v>627</v>
      </c>
      <c r="AQ20" s="9">
        <v>670</v>
      </c>
      <c r="AR20" s="8">
        <v>665</v>
      </c>
      <c r="AS20" s="9">
        <v>602</v>
      </c>
      <c r="AT20" s="3"/>
      <c r="AU20" s="3"/>
      <c r="AV20" s="3"/>
      <c r="AZ20" s="3"/>
    </row>
    <row r="21" spans="3:52" x14ac:dyDescent="0.25">
      <c r="C21" s="7">
        <v>602</v>
      </c>
      <c r="D21" s="8">
        <v>923</v>
      </c>
      <c r="E21" s="8">
        <v>568</v>
      </c>
      <c r="F21" s="9">
        <v>613</v>
      </c>
      <c r="G21" s="7">
        <v>606</v>
      </c>
      <c r="H21" s="8">
        <v>790</v>
      </c>
      <c r="I21" s="8">
        <v>707</v>
      </c>
      <c r="J21" s="9">
        <v>795</v>
      </c>
      <c r="K21" s="8">
        <v>501</v>
      </c>
      <c r="L21" s="9">
        <v>769</v>
      </c>
      <c r="Q21" s="3"/>
      <c r="R21" s="3"/>
      <c r="S21" s="7">
        <v>684</v>
      </c>
      <c r="T21" s="8">
        <v>975</v>
      </c>
      <c r="U21" s="8">
        <v>648</v>
      </c>
      <c r="V21" s="9">
        <v>681</v>
      </c>
      <c r="W21" s="7">
        <v>1035</v>
      </c>
      <c r="X21" s="8">
        <v>815</v>
      </c>
      <c r="Y21" s="8">
        <v>789</v>
      </c>
      <c r="Z21" s="9">
        <v>876</v>
      </c>
      <c r="AA21" s="8">
        <v>587</v>
      </c>
      <c r="AB21" s="9">
        <v>856</v>
      </c>
      <c r="AC21" s="3"/>
      <c r="AD21" s="3"/>
      <c r="AE21" s="3"/>
      <c r="AH21" s="3"/>
      <c r="AI21" s="3"/>
      <c r="AJ21" s="7">
        <v>676</v>
      </c>
      <c r="AK21" s="8">
        <v>985</v>
      </c>
      <c r="AL21" s="8">
        <v>698</v>
      </c>
      <c r="AM21" s="9">
        <v>726</v>
      </c>
      <c r="AN21" s="7">
        <v>2008</v>
      </c>
      <c r="AO21" s="8">
        <v>820</v>
      </c>
      <c r="AP21" s="8">
        <v>812</v>
      </c>
      <c r="AQ21" s="9">
        <v>894</v>
      </c>
      <c r="AR21" s="8">
        <v>607</v>
      </c>
      <c r="AS21" s="9">
        <v>851</v>
      </c>
      <c r="AT21" s="3"/>
      <c r="AU21" s="3"/>
      <c r="AV21" s="3"/>
      <c r="AZ21" s="3"/>
    </row>
    <row r="22" spans="3:52" ht="15.75" thickBot="1" x14ac:dyDescent="0.3">
      <c r="C22" s="10">
        <v>2149</v>
      </c>
      <c r="D22" s="11">
        <v>3554</v>
      </c>
      <c r="E22" s="11">
        <v>744</v>
      </c>
      <c r="F22" s="12">
        <v>1091</v>
      </c>
      <c r="G22" s="10">
        <v>1010</v>
      </c>
      <c r="H22" s="11">
        <v>662</v>
      </c>
      <c r="I22" s="11">
        <v>551</v>
      </c>
      <c r="J22" s="12">
        <v>552</v>
      </c>
      <c r="K22" s="11">
        <v>497</v>
      </c>
      <c r="L22" s="12">
        <v>549</v>
      </c>
      <c r="Q22" s="3"/>
      <c r="R22" s="3"/>
      <c r="S22" s="10">
        <v>3733</v>
      </c>
      <c r="T22" s="11">
        <v>5064</v>
      </c>
      <c r="U22" s="11">
        <v>777</v>
      </c>
      <c r="V22" s="12">
        <v>1112</v>
      </c>
      <c r="W22" s="10">
        <v>1039</v>
      </c>
      <c r="X22" s="11">
        <v>659</v>
      </c>
      <c r="Y22" s="11">
        <v>620</v>
      </c>
      <c r="Z22" s="12">
        <v>629</v>
      </c>
      <c r="AA22" s="11">
        <v>586</v>
      </c>
      <c r="AB22" s="12">
        <v>603</v>
      </c>
      <c r="AC22" s="3"/>
      <c r="AD22" s="3"/>
      <c r="AE22" s="3"/>
      <c r="AH22" s="3"/>
      <c r="AI22" s="3"/>
      <c r="AJ22" s="10">
        <v>4062</v>
      </c>
      <c r="AK22" s="11">
        <v>5248</v>
      </c>
      <c r="AL22" s="11">
        <v>755</v>
      </c>
      <c r="AM22" s="12">
        <v>1093</v>
      </c>
      <c r="AN22" s="10">
        <v>1027</v>
      </c>
      <c r="AO22" s="11">
        <v>654</v>
      </c>
      <c r="AP22" s="11">
        <v>634</v>
      </c>
      <c r="AQ22" s="12">
        <v>2185</v>
      </c>
      <c r="AR22" s="11">
        <v>615</v>
      </c>
      <c r="AS22" s="12">
        <v>697</v>
      </c>
      <c r="AT22" s="3"/>
      <c r="AU22" s="3"/>
      <c r="AV22" s="3"/>
      <c r="AZ22" s="3"/>
    </row>
    <row r="23" spans="3:52" x14ac:dyDescent="0.25"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Z23" s="3"/>
    </row>
    <row r="24" spans="3:52" ht="15.75" thickBot="1" x14ac:dyDescent="0.3"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Z24" s="3"/>
    </row>
    <row r="25" spans="3:52" ht="15.75" thickBot="1" x14ac:dyDescent="0.3">
      <c r="C25" s="117" t="s">
        <v>28</v>
      </c>
      <c r="D25" s="118"/>
      <c r="E25" s="119"/>
      <c r="G25" s="96" t="s">
        <v>27</v>
      </c>
      <c r="H25" s="97"/>
      <c r="I25" s="98"/>
      <c r="L25" s="99" t="s">
        <v>24</v>
      </c>
      <c r="M25" s="100"/>
      <c r="N25" s="101"/>
      <c r="Q25" s="3"/>
      <c r="R25" s="3"/>
      <c r="S25" s="117" t="s">
        <v>28</v>
      </c>
      <c r="T25" s="118"/>
      <c r="U25" s="119"/>
      <c r="V25" s="65"/>
      <c r="W25" s="96" t="s">
        <v>27</v>
      </c>
      <c r="X25" s="97"/>
      <c r="Y25" s="98"/>
      <c r="Z25" s="3"/>
      <c r="AA25" s="3"/>
      <c r="AB25" s="99" t="s">
        <v>24</v>
      </c>
      <c r="AC25" s="100"/>
      <c r="AD25" s="101"/>
      <c r="AE25" s="3"/>
      <c r="AH25" s="3"/>
      <c r="AI25" s="3"/>
      <c r="AJ25" s="117" t="s">
        <v>28</v>
      </c>
      <c r="AK25" s="118"/>
      <c r="AL25" s="119"/>
      <c r="AM25" s="65"/>
      <c r="AN25" s="96" t="s">
        <v>27</v>
      </c>
      <c r="AO25" s="97"/>
      <c r="AP25" s="98"/>
      <c r="AQ25" s="3"/>
      <c r="AR25" s="3"/>
      <c r="AS25" s="99" t="s">
        <v>24</v>
      </c>
      <c r="AT25" s="100"/>
      <c r="AU25" s="101"/>
      <c r="AV25" s="3"/>
      <c r="AZ25" s="3"/>
    </row>
    <row r="26" spans="3:52" ht="15.75" thickBot="1" x14ac:dyDescent="0.3">
      <c r="C26" s="24" t="s">
        <v>2</v>
      </c>
      <c r="D26" s="23" t="s">
        <v>1</v>
      </c>
      <c r="E26" s="20" t="s">
        <v>0</v>
      </c>
      <c r="G26" s="38" t="s">
        <v>2</v>
      </c>
      <c r="H26" s="39" t="s">
        <v>1</v>
      </c>
      <c r="I26" s="79" t="s">
        <v>0</v>
      </c>
      <c r="L26" s="86" t="s">
        <v>23</v>
      </c>
      <c r="M26" s="87"/>
      <c r="N26" s="22" t="s">
        <v>22</v>
      </c>
      <c r="Q26" s="3"/>
      <c r="R26" s="3"/>
      <c r="S26" s="24" t="s">
        <v>2</v>
      </c>
      <c r="T26" s="23" t="s">
        <v>1</v>
      </c>
      <c r="U26" s="20" t="s">
        <v>0</v>
      </c>
      <c r="V26" s="65"/>
      <c r="W26" s="38" t="s">
        <v>2</v>
      </c>
      <c r="X26" s="39" t="s">
        <v>1</v>
      </c>
      <c r="Y26" s="79" t="s">
        <v>0</v>
      </c>
      <c r="Z26" s="3"/>
      <c r="AA26" s="3"/>
      <c r="AB26" s="86" t="s">
        <v>23</v>
      </c>
      <c r="AC26" s="87"/>
      <c r="AD26" s="22" t="s">
        <v>22</v>
      </c>
      <c r="AE26" s="3"/>
      <c r="AH26" s="3"/>
      <c r="AI26" s="3"/>
      <c r="AJ26" s="24" t="s">
        <v>2</v>
      </c>
      <c r="AK26" s="23" t="s">
        <v>1</v>
      </c>
      <c r="AL26" s="20" t="s">
        <v>0</v>
      </c>
      <c r="AM26" s="65"/>
      <c r="AN26" s="38" t="s">
        <v>2</v>
      </c>
      <c r="AO26" s="39" t="s">
        <v>1</v>
      </c>
      <c r="AP26" s="79" t="s">
        <v>0</v>
      </c>
      <c r="AQ26" s="3"/>
      <c r="AR26" s="3"/>
      <c r="AS26" s="86" t="s">
        <v>23</v>
      </c>
      <c r="AT26" s="87"/>
      <c r="AU26" s="22" t="s">
        <v>22</v>
      </c>
      <c r="AV26" s="3"/>
      <c r="AZ26" s="3"/>
    </row>
    <row r="27" spans="3:52" x14ac:dyDescent="0.25">
      <c r="C27" s="26">
        <f>C4</f>
        <v>1667</v>
      </c>
      <c r="D27" s="29">
        <f>AVERAGE(C15:D15)</f>
        <v>2476.5</v>
      </c>
      <c r="E27" s="30">
        <f>AVERAGE(E15:F15)</f>
        <v>760.5</v>
      </c>
      <c r="G27" s="35">
        <f>C27</f>
        <v>1667</v>
      </c>
      <c r="H27" s="19">
        <f>D27/$N$27</f>
        <v>4.6004876349703938</v>
      </c>
      <c r="I27" s="21">
        <f>E27/$N$27</f>
        <v>1.412748171368861</v>
      </c>
      <c r="L27" s="32">
        <f>K15</f>
        <v>337</v>
      </c>
      <c r="M27" s="2">
        <f>L15</f>
        <v>488</v>
      </c>
      <c r="N27" s="88">
        <f>AVERAGE(L27:M34)</f>
        <v>538.3125</v>
      </c>
      <c r="Q27" s="3"/>
      <c r="R27" s="3"/>
      <c r="S27" s="26">
        <f>S4</f>
        <v>1667</v>
      </c>
      <c r="T27" s="29">
        <f>AVERAGE(S15:T15)</f>
        <v>2437</v>
      </c>
      <c r="U27" s="30">
        <f>AVERAGE(U15:V15)</f>
        <v>780.5</v>
      </c>
      <c r="V27" s="65"/>
      <c r="W27" s="35">
        <f>S27</f>
        <v>1667</v>
      </c>
      <c r="X27" s="19">
        <f>T27/$N$27</f>
        <v>4.5271101822825957</v>
      </c>
      <c r="Y27" s="21">
        <f>U27/$N$27</f>
        <v>1.4499013119702775</v>
      </c>
      <c r="Z27" s="3"/>
      <c r="AA27" s="3"/>
      <c r="AB27" s="32">
        <f>AA15</f>
        <v>479</v>
      </c>
      <c r="AC27" s="2">
        <f>AB15</f>
        <v>606</v>
      </c>
      <c r="AD27" s="88">
        <f>AVERAGE(AB27:AC34)</f>
        <v>650.75</v>
      </c>
      <c r="AE27" s="3"/>
      <c r="AH27" s="3"/>
      <c r="AI27" s="3"/>
      <c r="AJ27" s="26">
        <f>AJ4</f>
        <v>1667</v>
      </c>
      <c r="AK27" s="29">
        <f>AVERAGE(AJ15:AK15)</f>
        <v>2428</v>
      </c>
      <c r="AL27" s="30">
        <f>AVERAGE(AL15:AM15)</f>
        <v>1500.5</v>
      </c>
      <c r="AM27" s="65"/>
      <c r="AN27" s="35">
        <f>AJ27</f>
        <v>1667</v>
      </c>
      <c r="AO27" s="19">
        <f>AK27/$N$27</f>
        <v>4.5103912690119587</v>
      </c>
      <c r="AP27" s="21">
        <f>AL27/$N$27</f>
        <v>2.78741437362127</v>
      </c>
      <c r="AQ27" s="3"/>
      <c r="AR27" s="3"/>
      <c r="AS27" s="32">
        <f>AR15</f>
        <v>504</v>
      </c>
      <c r="AT27" s="2">
        <f>AS15</f>
        <v>617</v>
      </c>
      <c r="AU27" s="88">
        <f>AVERAGE(AS27:AT34)</f>
        <v>661.8125</v>
      </c>
      <c r="AV27" s="3"/>
      <c r="AZ27" s="3"/>
    </row>
    <row r="28" spans="3:52" x14ac:dyDescent="0.25">
      <c r="C28" s="27">
        <f t="shared" ref="C28:C34" si="0">C5</f>
        <v>1698</v>
      </c>
      <c r="D28" s="31">
        <f t="shared" ref="D28:D33" si="1">AVERAGE(C16:D16)</f>
        <v>7665</v>
      </c>
      <c r="E28" s="15">
        <f t="shared" ref="E28:E34" si="2">AVERAGE(E16:F16)</f>
        <v>610</v>
      </c>
      <c r="G28" s="35">
        <f t="shared" ref="G28:G41" si="3">C28</f>
        <v>1698</v>
      </c>
      <c r="H28" s="14">
        <f t="shared" ref="H28:I41" si="4">D28/$N$27</f>
        <v>14.23894113549286</v>
      </c>
      <c r="I28" s="15">
        <f t="shared" si="4"/>
        <v>1.1331707883432021</v>
      </c>
      <c r="L28" s="32">
        <f t="shared" ref="L28:M34" si="5">K16</f>
        <v>370</v>
      </c>
      <c r="M28" s="2">
        <f t="shared" si="5"/>
        <v>720</v>
      </c>
      <c r="N28" s="88"/>
      <c r="Q28" s="3"/>
      <c r="R28" s="3"/>
      <c r="S28" s="27">
        <f t="shared" ref="S28:S34" si="6">S5</f>
        <v>1698</v>
      </c>
      <c r="T28" s="31">
        <f t="shared" ref="T28:T33" si="7">AVERAGE(S16:T16)</f>
        <v>7674.5</v>
      </c>
      <c r="U28" s="15">
        <f t="shared" ref="U28:U34" si="8">AVERAGE(U16:V16)</f>
        <v>611.5</v>
      </c>
      <c r="V28" s="65"/>
      <c r="W28" s="35">
        <f t="shared" ref="W28:W41" si="9">S28</f>
        <v>1698</v>
      </c>
      <c r="X28" s="14">
        <f t="shared" ref="X28:X41" si="10">T28/$N$27</f>
        <v>14.256588877278533</v>
      </c>
      <c r="Y28" s="15">
        <f t="shared" ref="Y28:Y41" si="11">U28/$N$27</f>
        <v>1.1359572738883084</v>
      </c>
      <c r="Z28" s="3"/>
      <c r="AA28" s="3"/>
      <c r="AB28" s="32">
        <f t="shared" ref="AB28" si="12">AA16</f>
        <v>509</v>
      </c>
      <c r="AC28" s="2">
        <f>AB16</f>
        <v>890</v>
      </c>
      <c r="AD28" s="88"/>
      <c r="AE28" s="3"/>
      <c r="AH28" s="3"/>
      <c r="AI28" s="3"/>
      <c r="AJ28" s="27">
        <f t="shared" ref="AJ28:AJ34" si="13">AJ5</f>
        <v>1698</v>
      </c>
      <c r="AK28" s="31">
        <f t="shared" ref="AK28:AK33" si="14">AVERAGE(AJ16:AK16)</f>
        <v>8875.5</v>
      </c>
      <c r="AL28" s="15">
        <f t="shared" ref="AL28:AL34" si="15">AVERAGE(AL16:AM16)</f>
        <v>639.5</v>
      </c>
      <c r="AM28" s="65"/>
      <c r="AN28" s="35">
        <f t="shared" ref="AN28:AN41" si="16">AJ28</f>
        <v>1698</v>
      </c>
      <c r="AO28" s="14">
        <f t="shared" ref="AO28:AO41" si="17">AK28/$N$27</f>
        <v>16.487634970393589</v>
      </c>
      <c r="AP28" s="15">
        <f t="shared" ref="AP28:AP41" si="18">AL28/$N$27</f>
        <v>1.1879716707302914</v>
      </c>
      <c r="AQ28" s="3"/>
      <c r="AR28" s="3"/>
      <c r="AS28" s="32">
        <f t="shared" ref="AS28:AT28" si="19">AR16</f>
        <v>537</v>
      </c>
      <c r="AT28" s="2">
        <f t="shared" si="19"/>
        <v>871</v>
      </c>
      <c r="AU28" s="88"/>
      <c r="AV28" s="3"/>
      <c r="AZ28" s="3"/>
    </row>
    <row r="29" spans="3:52" x14ac:dyDescent="0.25">
      <c r="C29" s="27">
        <f t="shared" si="0"/>
        <v>1710</v>
      </c>
      <c r="D29" s="31">
        <f t="shared" si="1"/>
        <v>9020.5</v>
      </c>
      <c r="E29" s="15">
        <f t="shared" si="2"/>
        <v>1040</v>
      </c>
      <c r="G29" s="35">
        <f t="shared" si="3"/>
        <v>1710</v>
      </c>
      <c r="H29" s="14">
        <f t="shared" si="4"/>
        <v>16.756995239753859</v>
      </c>
      <c r="I29" s="15">
        <f t="shared" si="4"/>
        <v>1.9319633112736561</v>
      </c>
      <c r="L29" s="32">
        <f t="shared" si="5"/>
        <v>453</v>
      </c>
      <c r="M29" s="13">
        <f>L17</f>
        <v>469</v>
      </c>
      <c r="N29" s="88"/>
      <c r="Q29" s="3"/>
      <c r="R29" s="3"/>
      <c r="S29" s="27">
        <f t="shared" si="6"/>
        <v>1710</v>
      </c>
      <c r="T29" s="31">
        <f t="shared" si="7"/>
        <v>11154.5</v>
      </c>
      <c r="U29" s="15">
        <f t="shared" si="8"/>
        <v>1057.5</v>
      </c>
      <c r="V29" s="65"/>
      <c r="W29" s="35">
        <f t="shared" si="9"/>
        <v>1710</v>
      </c>
      <c r="X29" s="14">
        <f t="shared" si="10"/>
        <v>20.721235341924999</v>
      </c>
      <c r="Y29" s="15">
        <f t="shared" si="11"/>
        <v>1.9644723092998955</v>
      </c>
      <c r="Z29" s="3"/>
      <c r="AA29" s="3"/>
      <c r="AB29" s="32">
        <f t="shared" ref="AB29" si="20">AA17</f>
        <v>588</v>
      </c>
      <c r="AC29" s="13">
        <f>AB17</f>
        <v>587</v>
      </c>
      <c r="AD29" s="88"/>
      <c r="AE29" s="3"/>
      <c r="AH29" s="3"/>
      <c r="AI29" s="3"/>
      <c r="AJ29" s="27">
        <f t="shared" si="13"/>
        <v>1710</v>
      </c>
      <c r="AK29" s="31">
        <f t="shared" si="14"/>
        <v>12177.5</v>
      </c>
      <c r="AL29" s="15">
        <f t="shared" si="15"/>
        <v>990.5</v>
      </c>
      <c r="AM29" s="65"/>
      <c r="AN29" s="35">
        <f t="shared" si="16"/>
        <v>1710</v>
      </c>
      <c r="AO29" s="14">
        <f t="shared" si="17"/>
        <v>22.621618483687449</v>
      </c>
      <c r="AP29" s="15">
        <f t="shared" si="18"/>
        <v>1.8400092882851504</v>
      </c>
      <c r="AQ29" s="3"/>
      <c r="AR29" s="3"/>
      <c r="AS29" s="32">
        <f t="shared" ref="AS29" si="21">AR17</f>
        <v>588</v>
      </c>
      <c r="AT29" s="13">
        <f>AS17</f>
        <v>639</v>
      </c>
      <c r="AU29" s="88"/>
      <c r="AV29" s="3"/>
      <c r="AZ29" s="3"/>
    </row>
    <row r="30" spans="3:52" x14ac:dyDescent="0.25">
      <c r="C30" s="27">
        <f t="shared" si="0"/>
        <v>1711</v>
      </c>
      <c r="D30" s="31">
        <f>AVERAGE(C18:D18)</f>
        <v>3929.5</v>
      </c>
      <c r="E30" s="15">
        <f t="shared" si="2"/>
        <v>674.5</v>
      </c>
      <c r="G30" s="35">
        <f t="shared" si="3"/>
        <v>1711</v>
      </c>
      <c r="H30" s="14">
        <f t="shared" si="4"/>
        <v>7.2996632996632993</v>
      </c>
      <c r="I30" s="15">
        <f t="shared" si="4"/>
        <v>1.2529896667827702</v>
      </c>
      <c r="L30" s="32">
        <f t="shared" si="5"/>
        <v>629</v>
      </c>
      <c r="M30" s="2">
        <f t="shared" si="5"/>
        <v>591</v>
      </c>
      <c r="N30" s="88"/>
      <c r="Q30" s="3"/>
      <c r="R30" s="3"/>
      <c r="S30" s="27">
        <f t="shared" si="6"/>
        <v>1711</v>
      </c>
      <c r="T30" s="31">
        <f>AVERAGE(S18:T18)</f>
        <v>6292.5</v>
      </c>
      <c r="U30" s="15">
        <f t="shared" si="8"/>
        <v>650.5</v>
      </c>
      <c r="V30" s="65"/>
      <c r="W30" s="35">
        <f t="shared" si="9"/>
        <v>1711</v>
      </c>
      <c r="X30" s="14">
        <f t="shared" si="10"/>
        <v>11.689306861720654</v>
      </c>
      <c r="Y30" s="15">
        <f t="shared" si="11"/>
        <v>1.2084058980610706</v>
      </c>
      <c r="Z30" s="3"/>
      <c r="AA30" s="3"/>
      <c r="AB30" s="32">
        <f t="shared" ref="AB30:AC30" si="22">AA18</f>
        <v>777</v>
      </c>
      <c r="AC30" s="2">
        <f t="shared" si="22"/>
        <v>702</v>
      </c>
      <c r="AD30" s="88"/>
      <c r="AE30" s="3"/>
      <c r="AH30" s="3"/>
      <c r="AI30" s="3"/>
      <c r="AJ30" s="27">
        <f t="shared" si="13"/>
        <v>1711</v>
      </c>
      <c r="AK30" s="31">
        <f>AVERAGE(AJ18:AK18)</f>
        <v>6474.5</v>
      </c>
      <c r="AL30" s="15">
        <f t="shared" si="15"/>
        <v>634</v>
      </c>
      <c r="AM30" s="65"/>
      <c r="AN30" s="35">
        <f t="shared" si="16"/>
        <v>1711</v>
      </c>
      <c r="AO30" s="14">
        <f t="shared" si="17"/>
        <v>12.027400441193544</v>
      </c>
      <c r="AP30" s="15">
        <f t="shared" si="18"/>
        <v>1.177754557064902</v>
      </c>
      <c r="AQ30" s="3"/>
      <c r="AR30" s="3"/>
      <c r="AS30" s="32">
        <f t="shared" ref="AS30:AT30" si="23">AR18</f>
        <v>724</v>
      </c>
      <c r="AT30" s="2">
        <f t="shared" si="23"/>
        <v>709</v>
      </c>
      <c r="AU30" s="88"/>
      <c r="AV30" s="3"/>
      <c r="AZ30" s="3"/>
    </row>
    <row r="31" spans="3:52" x14ac:dyDescent="0.25">
      <c r="C31" s="27">
        <f t="shared" si="0"/>
        <v>1727</v>
      </c>
      <c r="D31" s="31">
        <f t="shared" si="1"/>
        <v>626.5</v>
      </c>
      <c r="E31" s="15">
        <f t="shared" si="2"/>
        <v>636.5</v>
      </c>
      <c r="G31" s="35">
        <f t="shared" si="3"/>
        <v>1727</v>
      </c>
      <c r="H31" s="14">
        <f t="shared" si="4"/>
        <v>1.1638221293393707</v>
      </c>
      <c r="I31" s="15">
        <f t="shared" si="4"/>
        <v>1.182398699640079</v>
      </c>
      <c r="L31" s="32">
        <f t="shared" si="5"/>
        <v>531</v>
      </c>
      <c r="M31" s="2">
        <f t="shared" si="5"/>
        <v>648</v>
      </c>
      <c r="N31" s="88"/>
      <c r="Q31" s="3"/>
      <c r="R31" s="3"/>
      <c r="S31" s="27">
        <f t="shared" si="6"/>
        <v>1727</v>
      </c>
      <c r="T31" s="31">
        <f t="shared" si="7"/>
        <v>774</v>
      </c>
      <c r="U31" s="15">
        <f t="shared" si="8"/>
        <v>754.5</v>
      </c>
      <c r="V31" s="65"/>
      <c r="W31" s="35">
        <f t="shared" si="9"/>
        <v>1727</v>
      </c>
      <c r="X31" s="14">
        <f t="shared" si="10"/>
        <v>1.4378265412748172</v>
      </c>
      <c r="Y31" s="15">
        <f t="shared" si="11"/>
        <v>1.401602229188436</v>
      </c>
      <c r="Z31" s="3"/>
      <c r="AA31" s="3"/>
      <c r="AB31" s="32">
        <f t="shared" ref="AB31:AC31" si="24">AA19</f>
        <v>619</v>
      </c>
      <c r="AC31" s="2">
        <f t="shared" si="24"/>
        <v>753</v>
      </c>
      <c r="AD31" s="88"/>
      <c r="AE31" s="3"/>
      <c r="AH31" s="3"/>
      <c r="AI31" s="3"/>
      <c r="AJ31" s="27">
        <f t="shared" si="13"/>
        <v>1727</v>
      </c>
      <c r="AK31" s="31">
        <f t="shared" si="14"/>
        <v>669</v>
      </c>
      <c r="AL31" s="15">
        <f t="shared" si="15"/>
        <v>772.5</v>
      </c>
      <c r="AM31" s="65"/>
      <c r="AN31" s="35">
        <f t="shared" si="16"/>
        <v>1727</v>
      </c>
      <c r="AO31" s="14">
        <f t="shared" si="17"/>
        <v>1.2427725531173808</v>
      </c>
      <c r="AP31" s="15">
        <f t="shared" si="18"/>
        <v>1.4350400557297109</v>
      </c>
      <c r="AQ31" s="3"/>
      <c r="AR31" s="3"/>
      <c r="AS31" s="32">
        <f t="shared" ref="AS31:AT31" si="25">AR19</f>
        <v>620</v>
      </c>
      <c r="AT31" s="2">
        <f t="shared" si="25"/>
        <v>743</v>
      </c>
      <c r="AU31" s="88"/>
      <c r="AV31" s="3"/>
      <c r="AZ31" s="3"/>
    </row>
    <row r="32" spans="3:52" x14ac:dyDescent="0.25">
      <c r="C32" s="27">
        <f t="shared" si="0"/>
        <v>1728</v>
      </c>
      <c r="D32" s="31">
        <f t="shared" si="1"/>
        <v>571.5</v>
      </c>
      <c r="E32" s="15">
        <f t="shared" si="2"/>
        <v>629.5</v>
      </c>
      <c r="G32" s="35">
        <f t="shared" si="3"/>
        <v>1728</v>
      </c>
      <c r="H32" s="14">
        <f t="shared" si="4"/>
        <v>1.0616509926854754</v>
      </c>
      <c r="I32" s="15">
        <f t="shared" si="4"/>
        <v>1.1693951004295833</v>
      </c>
      <c r="L32" s="32">
        <f t="shared" si="5"/>
        <v>568</v>
      </c>
      <c r="M32" s="2">
        <f t="shared" si="5"/>
        <v>493</v>
      </c>
      <c r="N32" s="88"/>
      <c r="Q32" s="3"/>
      <c r="R32" s="3"/>
      <c r="S32" s="27">
        <f t="shared" si="6"/>
        <v>1728</v>
      </c>
      <c r="T32" s="31">
        <f t="shared" si="7"/>
        <v>627</v>
      </c>
      <c r="U32" s="15">
        <f t="shared" si="8"/>
        <v>687.5</v>
      </c>
      <c r="V32" s="65"/>
      <c r="W32" s="35">
        <f t="shared" si="9"/>
        <v>1728</v>
      </c>
      <c r="X32" s="14">
        <f t="shared" si="10"/>
        <v>1.1647509578544062</v>
      </c>
      <c r="Y32" s="15">
        <f t="shared" si="11"/>
        <v>1.277139208173691</v>
      </c>
      <c r="Z32" s="3"/>
      <c r="AA32" s="3"/>
      <c r="AB32" s="32">
        <f t="shared" ref="AB32:AC32" si="26">AA20</f>
        <v>671</v>
      </c>
      <c r="AC32" s="2">
        <f t="shared" si="26"/>
        <v>599</v>
      </c>
      <c r="AD32" s="88"/>
      <c r="AE32" s="3"/>
      <c r="AH32" s="3"/>
      <c r="AI32" s="3"/>
      <c r="AJ32" s="27">
        <f t="shared" si="13"/>
        <v>1728</v>
      </c>
      <c r="AK32" s="31">
        <f t="shared" si="14"/>
        <v>613.5</v>
      </c>
      <c r="AL32" s="15">
        <f t="shared" si="15"/>
        <v>712.5</v>
      </c>
      <c r="AM32" s="65"/>
      <c r="AN32" s="35">
        <f t="shared" si="16"/>
        <v>1728</v>
      </c>
      <c r="AO32" s="14">
        <f t="shared" si="17"/>
        <v>1.1396725879484499</v>
      </c>
      <c r="AP32" s="15">
        <f t="shared" si="18"/>
        <v>1.3235806339254614</v>
      </c>
      <c r="AQ32" s="3"/>
      <c r="AR32" s="3"/>
      <c r="AS32" s="32">
        <f t="shared" ref="AS32:AT32" si="27">AR20</f>
        <v>665</v>
      </c>
      <c r="AT32" s="2">
        <f t="shared" si="27"/>
        <v>602</v>
      </c>
      <c r="AU32" s="88"/>
      <c r="AV32" s="3"/>
      <c r="AZ32" s="3"/>
    </row>
    <row r="33" spans="2:52" x14ac:dyDescent="0.25">
      <c r="C33" s="27">
        <f t="shared" si="0"/>
        <v>1729</v>
      </c>
      <c r="D33" s="31">
        <f t="shared" si="1"/>
        <v>762.5</v>
      </c>
      <c r="E33" s="15">
        <f t="shared" si="2"/>
        <v>590.5</v>
      </c>
      <c r="G33" s="35">
        <f t="shared" si="3"/>
        <v>1729</v>
      </c>
      <c r="H33" s="14">
        <f t="shared" si="4"/>
        <v>1.4164634854290026</v>
      </c>
      <c r="I33" s="15">
        <f t="shared" si="4"/>
        <v>1.0969464762568211</v>
      </c>
      <c r="L33" s="32">
        <f t="shared" si="5"/>
        <v>501</v>
      </c>
      <c r="M33" s="2">
        <f t="shared" si="5"/>
        <v>769</v>
      </c>
      <c r="N33" s="88"/>
      <c r="Q33" s="3"/>
      <c r="R33" s="3"/>
      <c r="S33" s="27">
        <f t="shared" si="6"/>
        <v>1729</v>
      </c>
      <c r="T33" s="31">
        <f t="shared" si="7"/>
        <v>829.5</v>
      </c>
      <c r="U33" s="15">
        <f t="shared" si="8"/>
        <v>664.5</v>
      </c>
      <c r="V33" s="65"/>
      <c r="W33" s="35">
        <f t="shared" si="9"/>
        <v>1729</v>
      </c>
      <c r="X33" s="14">
        <f t="shared" si="10"/>
        <v>1.5409265064437478</v>
      </c>
      <c r="Y33" s="15">
        <f t="shared" si="11"/>
        <v>1.2344130964820621</v>
      </c>
      <c r="Z33" s="3"/>
      <c r="AA33" s="3"/>
      <c r="AB33" s="32">
        <f t="shared" ref="AB33:AC33" si="28">AA21</f>
        <v>587</v>
      </c>
      <c r="AC33" s="2">
        <f t="shared" si="28"/>
        <v>856</v>
      </c>
      <c r="AD33" s="88"/>
      <c r="AE33" s="3"/>
      <c r="AH33" s="3"/>
      <c r="AI33" s="3"/>
      <c r="AJ33" s="27">
        <f t="shared" si="13"/>
        <v>1729</v>
      </c>
      <c r="AK33" s="31">
        <f t="shared" si="14"/>
        <v>830.5</v>
      </c>
      <c r="AL33" s="15">
        <f t="shared" si="15"/>
        <v>712</v>
      </c>
      <c r="AM33" s="65"/>
      <c r="AN33" s="35">
        <f t="shared" si="16"/>
        <v>1729</v>
      </c>
      <c r="AO33" s="14">
        <f t="shared" si="17"/>
        <v>1.5427841634738186</v>
      </c>
      <c r="AP33" s="15">
        <f t="shared" si="18"/>
        <v>1.3226518054104262</v>
      </c>
      <c r="AQ33" s="3"/>
      <c r="AR33" s="3"/>
      <c r="AS33" s="32">
        <f t="shared" ref="AS33:AT33" si="29">AR21</f>
        <v>607</v>
      </c>
      <c r="AT33" s="2">
        <f t="shared" si="29"/>
        <v>851</v>
      </c>
      <c r="AU33" s="88"/>
      <c r="AV33" s="3"/>
      <c r="AZ33" s="3"/>
    </row>
    <row r="34" spans="2:52" ht="15.75" thickBot="1" x14ac:dyDescent="0.3">
      <c r="B34" s="65"/>
      <c r="C34" s="27">
        <f t="shared" si="0"/>
        <v>1738</v>
      </c>
      <c r="D34" s="31">
        <f t="shared" ref="D34" si="30">AVERAGE(C22:D22)</f>
        <v>2851.5</v>
      </c>
      <c r="E34" s="15">
        <f t="shared" si="2"/>
        <v>917.5</v>
      </c>
      <c r="F34" s="65"/>
      <c r="G34" s="35">
        <f t="shared" ref="G34" si="31">C34</f>
        <v>1738</v>
      </c>
      <c r="H34" s="14">
        <f t="shared" ref="H34" si="32">D34/$N$27</f>
        <v>5.2971090212469525</v>
      </c>
      <c r="I34" s="15">
        <f t="shared" ref="I34" si="33">E34/$N$27</f>
        <v>1.7044003250899802</v>
      </c>
      <c r="J34" s="65"/>
      <c r="L34" s="33">
        <f t="shared" si="5"/>
        <v>497</v>
      </c>
      <c r="M34" s="34">
        <f t="shared" si="5"/>
        <v>549</v>
      </c>
      <c r="N34" s="89"/>
      <c r="Q34" s="3"/>
      <c r="R34" s="65"/>
      <c r="S34" s="27">
        <f t="shared" si="6"/>
        <v>1738</v>
      </c>
      <c r="T34" s="31">
        <f t="shared" ref="T34" si="34">AVERAGE(S22:T22)</f>
        <v>4398.5</v>
      </c>
      <c r="U34" s="15">
        <f t="shared" si="8"/>
        <v>944.5</v>
      </c>
      <c r="V34" s="65"/>
      <c r="W34" s="35">
        <f t="shared" ref="W34" si="35">S34</f>
        <v>1738</v>
      </c>
      <c r="X34" s="14">
        <f t="shared" ref="X34" si="36">T34/$N$27</f>
        <v>8.1709044467665155</v>
      </c>
      <c r="Y34" s="15">
        <f t="shared" ref="Y34" si="37">U34/$N$27</f>
        <v>1.7545570649018924</v>
      </c>
      <c r="Z34" s="65"/>
      <c r="AA34" s="3"/>
      <c r="AB34" s="33">
        <f t="shared" ref="AB34:AC34" si="38">AA22</f>
        <v>586</v>
      </c>
      <c r="AC34" s="34">
        <f t="shared" si="38"/>
        <v>603</v>
      </c>
      <c r="AD34" s="89"/>
      <c r="AE34" s="3"/>
      <c r="AH34" s="3"/>
      <c r="AI34" s="65"/>
      <c r="AJ34" s="27">
        <f t="shared" si="13"/>
        <v>1738</v>
      </c>
      <c r="AK34" s="31">
        <f t="shared" ref="AK34" si="39">AVERAGE(AJ22:AK22)</f>
        <v>4655</v>
      </c>
      <c r="AL34" s="15">
        <f t="shared" si="15"/>
        <v>924</v>
      </c>
      <c r="AM34" s="65"/>
      <c r="AN34" s="35">
        <f t="shared" ref="AN34" si="40">AJ34</f>
        <v>1738</v>
      </c>
      <c r="AO34" s="14">
        <f t="shared" ref="AO34" si="41">AK34/$N$27</f>
        <v>8.6473934749796815</v>
      </c>
      <c r="AP34" s="15">
        <f t="shared" ref="AP34" si="42">AL34/$N$27</f>
        <v>1.7164750957854407</v>
      </c>
      <c r="AQ34" s="65"/>
      <c r="AR34" s="3"/>
      <c r="AS34" s="33">
        <f t="shared" ref="AS34:AT34" si="43">AR22</f>
        <v>615</v>
      </c>
      <c r="AT34" s="34">
        <f t="shared" si="43"/>
        <v>697</v>
      </c>
      <c r="AU34" s="89"/>
      <c r="AV34" s="3"/>
      <c r="AZ34" s="3"/>
    </row>
    <row r="35" spans="2:52" x14ac:dyDescent="0.25">
      <c r="C35" s="27">
        <f t="shared" ref="C35:C41" si="44">G4</f>
        <v>1743</v>
      </c>
      <c r="D35" s="40">
        <f>AVERAGE(G15:H15)</f>
        <v>771.5</v>
      </c>
      <c r="E35" s="15">
        <f>AVERAGE(I15:J15)</f>
        <v>460</v>
      </c>
      <c r="G35" s="35">
        <f t="shared" si="3"/>
        <v>1743</v>
      </c>
      <c r="H35" s="14">
        <f t="shared" si="4"/>
        <v>1.4331823986996401</v>
      </c>
      <c r="I35" s="15">
        <f t="shared" si="4"/>
        <v>0.85452223383257864</v>
      </c>
      <c r="Q35" s="3"/>
      <c r="R35" s="3"/>
      <c r="S35" s="27">
        <f t="shared" ref="S35:S41" si="45">W4</f>
        <v>1743</v>
      </c>
      <c r="T35" s="40">
        <f>AVERAGE(W15:X15)</f>
        <v>634.5</v>
      </c>
      <c r="U35" s="15">
        <f>AVERAGE(Y15:Z15)</f>
        <v>563.5</v>
      </c>
      <c r="V35" s="65"/>
      <c r="W35" s="35">
        <f t="shared" si="9"/>
        <v>1743</v>
      </c>
      <c r="X35" s="14">
        <f t="shared" si="10"/>
        <v>1.1786833855799372</v>
      </c>
      <c r="Y35" s="15">
        <f t="shared" si="11"/>
        <v>1.0467897364449088</v>
      </c>
      <c r="Z35" s="3"/>
      <c r="AA35" s="3"/>
      <c r="AB35" s="3"/>
      <c r="AC35" s="3"/>
      <c r="AD35" s="3"/>
      <c r="AE35" s="3"/>
      <c r="AH35" s="3"/>
      <c r="AI35" s="3"/>
      <c r="AJ35" s="27">
        <f t="shared" ref="AJ35:AJ41" si="46">AN4</f>
        <v>1743</v>
      </c>
      <c r="AK35" s="40">
        <f>AVERAGE(AN15:AO15)</f>
        <v>622.5</v>
      </c>
      <c r="AL35" s="15">
        <f>AVERAGE(AP15:AQ15)</f>
        <v>675.5</v>
      </c>
      <c r="AM35" s="65"/>
      <c r="AN35" s="35">
        <f t="shared" si="16"/>
        <v>1743</v>
      </c>
      <c r="AO35" s="14">
        <f t="shared" si="17"/>
        <v>1.1563915012190875</v>
      </c>
      <c r="AP35" s="15">
        <f t="shared" si="18"/>
        <v>1.254847323812841</v>
      </c>
      <c r="AQ35" s="3"/>
      <c r="AR35" s="3"/>
      <c r="AS35" s="3"/>
      <c r="AT35" s="3"/>
      <c r="AU35" s="3"/>
      <c r="AV35" s="3"/>
      <c r="AZ35" s="3"/>
    </row>
    <row r="36" spans="2:52" x14ac:dyDescent="0.25">
      <c r="C36" s="27">
        <f t="shared" si="44"/>
        <v>1745</v>
      </c>
      <c r="D36" s="40">
        <f t="shared" ref="D36:D41" si="47">AVERAGE(G16:H16)</f>
        <v>559.5</v>
      </c>
      <c r="E36" s="15">
        <f t="shared" ref="E36:E41" si="48">AVERAGE(I16:J16)</f>
        <v>386</v>
      </c>
      <c r="G36" s="35">
        <f t="shared" si="3"/>
        <v>1745</v>
      </c>
      <c r="H36" s="14">
        <f t="shared" si="4"/>
        <v>1.0393591083246256</v>
      </c>
      <c r="I36" s="15">
        <f t="shared" si="4"/>
        <v>0.71705561360733772</v>
      </c>
      <c r="Q36" s="3"/>
      <c r="R36" s="3"/>
      <c r="S36" s="27">
        <f t="shared" si="45"/>
        <v>1745</v>
      </c>
      <c r="T36" s="40">
        <f t="shared" ref="T36:T41" si="49">AVERAGE(W16:X16)</f>
        <v>598</v>
      </c>
      <c r="U36" s="15">
        <f t="shared" ref="U36:U38" si="50">AVERAGE(Y16:Z16)</f>
        <v>515.5</v>
      </c>
      <c r="V36" s="65"/>
      <c r="W36" s="35">
        <f t="shared" si="9"/>
        <v>1745</v>
      </c>
      <c r="X36" s="14">
        <f t="shared" si="10"/>
        <v>1.1108789039823523</v>
      </c>
      <c r="Y36" s="15">
        <f t="shared" si="11"/>
        <v>0.95762219900150936</v>
      </c>
      <c r="Z36" s="3"/>
      <c r="AA36" s="3"/>
      <c r="AB36" s="3"/>
      <c r="AC36" s="3"/>
      <c r="AD36" s="3"/>
      <c r="AE36" s="3"/>
      <c r="AH36" s="3"/>
      <c r="AI36" s="3"/>
      <c r="AJ36" s="27">
        <f t="shared" si="46"/>
        <v>1745</v>
      </c>
      <c r="AK36" s="40">
        <f t="shared" ref="AK36:AK41" si="51">AVERAGE(AN16:AO16)</f>
        <v>583.5</v>
      </c>
      <c r="AL36" s="15">
        <f t="shared" ref="AL36:AL38" si="52">AVERAGE(AP16:AQ16)</f>
        <v>534.5</v>
      </c>
      <c r="AM36" s="65"/>
      <c r="AN36" s="35">
        <f t="shared" si="16"/>
        <v>1745</v>
      </c>
      <c r="AO36" s="14">
        <f t="shared" si="17"/>
        <v>1.0839428770463253</v>
      </c>
      <c r="AP36" s="15">
        <f t="shared" si="18"/>
        <v>0.99291768257285495</v>
      </c>
      <c r="AQ36" s="3"/>
      <c r="AR36" s="3"/>
      <c r="AS36" s="3"/>
      <c r="AT36" s="3"/>
      <c r="AU36" s="3"/>
      <c r="AV36" s="3"/>
      <c r="AZ36" s="3"/>
    </row>
    <row r="37" spans="2:52" x14ac:dyDescent="0.25">
      <c r="C37" s="27">
        <f t="shared" si="44"/>
        <v>1746</v>
      </c>
      <c r="D37" s="31">
        <f t="shared" si="47"/>
        <v>516.5</v>
      </c>
      <c r="E37" s="15">
        <f t="shared" si="48"/>
        <v>529</v>
      </c>
      <c r="G37" s="35">
        <f t="shared" si="3"/>
        <v>1746</v>
      </c>
      <c r="H37" s="14">
        <f t="shared" si="4"/>
        <v>0.95947985603158015</v>
      </c>
      <c r="I37" s="15">
        <f t="shared" si="4"/>
        <v>0.98270056890746549</v>
      </c>
      <c r="Q37" s="3"/>
      <c r="R37" s="3"/>
      <c r="S37" s="27">
        <f t="shared" si="45"/>
        <v>1746</v>
      </c>
      <c r="T37" s="31">
        <f t="shared" si="49"/>
        <v>638.5</v>
      </c>
      <c r="U37" s="15">
        <f t="shared" si="50"/>
        <v>745</v>
      </c>
      <c r="V37" s="65"/>
      <c r="W37" s="35">
        <f t="shared" si="9"/>
        <v>1746</v>
      </c>
      <c r="X37" s="14">
        <f t="shared" si="10"/>
        <v>1.1861140137002206</v>
      </c>
      <c r="Y37" s="15">
        <f t="shared" si="11"/>
        <v>1.3839544874027632</v>
      </c>
      <c r="Z37" s="3"/>
      <c r="AA37" s="3"/>
      <c r="AB37" s="3"/>
      <c r="AC37" s="3"/>
      <c r="AD37" s="3"/>
      <c r="AE37" s="3"/>
      <c r="AH37" s="3"/>
      <c r="AI37" s="3"/>
      <c r="AJ37" s="27">
        <f t="shared" si="46"/>
        <v>1746</v>
      </c>
      <c r="AK37" s="31">
        <f t="shared" si="51"/>
        <v>632</v>
      </c>
      <c r="AL37" s="15">
        <f t="shared" si="52"/>
        <v>890.5</v>
      </c>
      <c r="AM37" s="65"/>
      <c r="AN37" s="35">
        <f t="shared" si="16"/>
        <v>1746</v>
      </c>
      <c r="AO37" s="14">
        <f t="shared" si="17"/>
        <v>1.1740392430047601</v>
      </c>
      <c r="AP37" s="15">
        <f t="shared" si="18"/>
        <v>1.6542435852780681</v>
      </c>
      <c r="AQ37" s="3"/>
      <c r="AR37" s="3"/>
      <c r="AS37" s="3"/>
      <c r="AT37" s="3"/>
      <c r="AU37" s="3"/>
      <c r="AV37" s="3"/>
      <c r="AZ37" s="3"/>
    </row>
    <row r="38" spans="2:52" x14ac:dyDescent="0.25">
      <c r="C38" s="27">
        <f t="shared" si="44"/>
        <v>1747</v>
      </c>
      <c r="D38" s="40">
        <f t="shared" si="47"/>
        <v>636.5</v>
      </c>
      <c r="E38" s="15">
        <f t="shared" si="48"/>
        <v>584</v>
      </c>
      <c r="G38" s="35">
        <f t="shared" si="3"/>
        <v>1747</v>
      </c>
      <c r="H38" s="14">
        <f t="shared" si="4"/>
        <v>1.182398699640079</v>
      </c>
      <c r="I38" s="15">
        <f t="shared" si="4"/>
        <v>1.0848717055613608</v>
      </c>
      <c r="Q38" s="3"/>
      <c r="R38" s="3"/>
      <c r="S38" s="27">
        <f t="shared" si="45"/>
        <v>1747</v>
      </c>
      <c r="T38" s="40">
        <f t="shared" si="49"/>
        <v>695.5</v>
      </c>
      <c r="U38" s="15">
        <f t="shared" si="50"/>
        <v>681</v>
      </c>
      <c r="V38" s="65"/>
      <c r="W38" s="35">
        <f t="shared" si="9"/>
        <v>1747</v>
      </c>
      <c r="X38" s="14">
        <f t="shared" si="10"/>
        <v>1.2920004644142575</v>
      </c>
      <c r="Y38" s="15">
        <f t="shared" si="11"/>
        <v>1.2650644374782305</v>
      </c>
      <c r="Z38" s="3"/>
      <c r="AA38" s="3"/>
      <c r="AB38" s="3"/>
      <c r="AC38" s="3"/>
      <c r="AD38" s="3"/>
      <c r="AE38" s="3"/>
      <c r="AH38" s="3"/>
      <c r="AI38" s="3"/>
      <c r="AJ38" s="27">
        <f t="shared" si="46"/>
        <v>1747</v>
      </c>
      <c r="AK38" s="40">
        <f t="shared" si="51"/>
        <v>673</v>
      </c>
      <c r="AL38" s="15">
        <f t="shared" si="52"/>
        <v>690</v>
      </c>
      <c r="AM38" s="65"/>
      <c r="AN38" s="35">
        <f t="shared" si="16"/>
        <v>1747</v>
      </c>
      <c r="AO38" s="14">
        <f t="shared" si="17"/>
        <v>1.2502031812376639</v>
      </c>
      <c r="AP38" s="15">
        <f t="shared" si="18"/>
        <v>1.2817833507488681</v>
      </c>
      <c r="AQ38" s="3"/>
      <c r="AR38" s="3"/>
      <c r="AS38" s="3"/>
      <c r="AT38" s="3"/>
      <c r="AU38" s="3"/>
      <c r="AV38" s="3"/>
      <c r="AZ38" s="3"/>
    </row>
    <row r="39" spans="2:52" x14ac:dyDescent="0.25">
      <c r="C39" s="27">
        <f t="shared" si="44"/>
        <v>1748</v>
      </c>
      <c r="D39" s="40">
        <f t="shared" si="47"/>
        <v>755</v>
      </c>
      <c r="E39" s="15">
        <f t="shared" si="48"/>
        <v>1539.5</v>
      </c>
      <c r="G39" s="35">
        <f t="shared" si="3"/>
        <v>1748</v>
      </c>
      <c r="H39" s="14">
        <f t="shared" si="4"/>
        <v>1.4025310577034715</v>
      </c>
      <c r="I39" s="15">
        <f t="shared" si="4"/>
        <v>2.8598629977940324</v>
      </c>
      <c r="Q39" s="3"/>
      <c r="R39" s="3"/>
      <c r="S39" s="27">
        <f t="shared" si="45"/>
        <v>1748</v>
      </c>
      <c r="T39" s="40">
        <f t="shared" si="49"/>
        <v>2665.5</v>
      </c>
      <c r="U39" s="15">
        <f>AVERAGE(Y19:Z19)</f>
        <v>1454.5</v>
      </c>
      <c r="V39" s="65"/>
      <c r="W39" s="35">
        <f t="shared" si="9"/>
        <v>1748</v>
      </c>
      <c r="X39" s="14">
        <f t="shared" si="10"/>
        <v>4.9515848136537794</v>
      </c>
      <c r="Y39" s="15">
        <f t="shared" si="11"/>
        <v>2.7019621502380122</v>
      </c>
      <c r="Z39" s="3"/>
      <c r="AA39" s="3"/>
      <c r="AB39" s="3"/>
      <c r="AC39" s="3"/>
      <c r="AD39" s="3"/>
      <c r="AE39" s="3"/>
      <c r="AH39" s="3"/>
      <c r="AI39" s="3"/>
      <c r="AJ39" s="27">
        <f t="shared" si="46"/>
        <v>1748</v>
      </c>
      <c r="AK39" s="40">
        <f t="shared" si="51"/>
        <v>5676</v>
      </c>
      <c r="AL39" s="15">
        <f>AVERAGE(AP19:AQ19)</f>
        <v>1468</v>
      </c>
      <c r="AM39" s="65"/>
      <c r="AN39" s="35">
        <f t="shared" si="16"/>
        <v>1748</v>
      </c>
      <c r="AO39" s="14">
        <f t="shared" si="17"/>
        <v>10.544061302681992</v>
      </c>
      <c r="AP39" s="15">
        <f t="shared" si="18"/>
        <v>2.7270405201439685</v>
      </c>
      <c r="AQ39" s="3"/>
      <c r="AR39" s="3"/>
      <c r="AS39" s="3"/>
      <c r="AT39" s="3"/>
      <c r="AU39" s="3"/>
      <c r="AV39" s="3"/>
      <c r="AZ39" s="3"/>
    </row>
    <row r="40" spans="2:52" x14ac:dyDescent="0.25">
      <c r="C40" s="27">
        <f t="shared" si="44"/>
        <v>1749</v>
      </c>
      <c r="D40" s="40">
        <f t="shared" si="47"/>
        <v>673.5</v>
      </c>
      <c r="E40" s="15">
        <f t="shared" si="48"/>
        <v>537.5</v>
      </c>
      <c r="G40" s="35">
        <f t="shared" si="3"/>
        <v>1749</v>
      </c>
      <c r="H40" s="14">
        <f t="shared" si="4"/>
        <v>1.2511320097526994</v>
      </c>
      <c r="I40" s="15">
        <f t="shared" si="4"/>
        <v>0.99849065366306744</v>
      </c>
      <c r="Q40" s="3"/>
      <c r="R40" s="3"/>
      <c r="S40" s="27">
        <f t="shared" si="45"/>
        <v>1749</v>
      </c>
      <c r="T40" s="40">
        <f t="shared" si="49"/>
        <v>698</v>
      </c>
      <c r="U40" s="15">
        <f t="shared" ref="U40:U41" si="53">AVERAGE(Y20:Z20)</f>
        <v>635</v>
      </c>
      <c r="V40" s="65"/>
      <c r="W40" s="35">
        <f t="shared" si="9"/>
        <v>1749</v>
      </c>
      <c r="X40" s="14">
        <f t="shared" si="10"/>
        <v>1.2966446069894346</v>
      </c>
      <c r="Y40" s="15">
        <f t="shared" si="11"/>
        <v>1.1796122140949727</v>
      </c>
      <c r="Z40" s="3"/>
      <c r="AA40" s="3"/>
      <c r="AB40" s="3"/>
      <c r="AC40" s="3"/>
      <c r="AD40" s="3"/>
      <c r="AE40" s="3"/>
      <c r="AH40" s="3"/>
      <c r="AI40" s="3"/>
      <c r="AJ40" s="27">
        <f t="shared" si="46"/>
        <v>1749</v>
      </c>
      <c r="AK40" s="40">
        <f t="shared" si="51"/>
        <v>679.5</v>
      </c>
      <c r="AL40" s="15">
        <f t="shared" ref="AL40:AL41" si="54">AVERAGE(AP20:AQ20)</f>
        <v>648.5</v>
      </c>
      <c r="AM40" s="65"/>
      <c r="AN40" s="35">
        <f t="shared" si="16"/>
        <v>1749</v>
      </c>
      <c r="AO40" s="14">
        <f t="shared" si="17"/>
        <v>1.2622779519331244</v>
      </c>
      <c r="AP40" s="15">
        <f t="shared" si="18"/>
        <v>1.2046905840009288</v>
      </c>
      <c r="AQ40" s="3"/>
      <c r="AR40" s="3"/>
      <c r="AS40" s="3"/>
      <c r="AT40" s="3"/>
      <c r="AU40" s="3"/>
      <c r="AV40" s="3"/>
      <c r="AZ40" s="3"/>
    </row>
    <row r="41" spans="2:52" x14ac:dyDescent="0.25">
      <c r="C41" s="27">
        <f t="shared" si="44"/>
        <v>1753</v>
      </c>
      <c r="D41" s="40">
        <f t="shared" si="47"/>
        <v>698</v>
      </c>
      <c r="E41" s="15">
        <f t="shared" si="48"/>
        <v>751</v>
      </c>
      <c r="G41" s="35">
        <f t="shared" si="3"/>
        <v>1753</v>
      </c>
      <c r="H41" s="14">
        <f t="shared" si="4"/>
        <v>1.2966446069894346</v>
      </c>
      <c r="I41" s="15">
        <f t="shared" si="4"/>
        <v>1.3951004295831881</v>
      </c>
      <c r="Q41" s="3"/>
      <c r="R41" s="3"/>
      <c r="S41" s="27">
        <f t="shared" si="45"/>
        <v>1753</v>
      </c>
      <c r="T41" s="40">
        <f t="shared" si="49"/>
        <v>925</v>
      </c>
      <c r="U41" s="15">
        <f t="shared" si="53"/>
        <v>832.5</v>
      </c>
      <c r="V41" s="65"/>
      <c r="W41" s="35">
        <f t="shared" si="9"/>
        <v>1753</v>
      </c>
      <c r="X41" s="14">
        <f t="shared" si="10"/>
        <v>1.7183327528155115</v>
      </c>
      <c r="Y41" s="15">
        <f t="shared" si="11"/>
        <v>1.5464994775339602</v>
      </c>
      <c r="Z41" s="3"/>
      <c r="AA41" s="3"/>
      <c r="AB41" s="3"/>
      <c r="AC41" s="3"/>
      <c r="AD41" s="3"/>
      <c r="AE41" s="3"/>
      <c r="AI41" s="3"/>
      <c r="AJ41" s="27">
        <f t="shared" si="46"/>
        <v>1753</v>
      </c>
      <c r="AK41" s="40">
        <f t="shared" si="51"/>
        <v>1414</v>
      </c>
      <c r="AL41" s="15">
        <f t="shared" si="54"/>
        <v>853</v>
      </c>
      <c r="AM41" s="65"/>
      <c r="AN41" s="35">
        <f t="shared" si="16"/>
        <v>1753</v>
      </c>
      <c r="AO41" s="14">
        <f t="shared" si="17"/>
        <v>2.6267270405201439</v>
      </c>
      <c r="AP41" s="15">
        <f t="shared" si="18"/>
        <v>1.5845814466504122</v>
      </c>
      <c r="AQ41" s="3"/>
    </row>
    <row r="42" spans="2:52" ht="15.75" thickBot="1" x14ac:dyDescent="0.3">
      <c r="C42" s="28">
        <f t="shared" ref="C42" si="55">G11</f>
        <v>1760</v>
      </c>
      <c r="D42" s="16">
        <f t="shared" ref="D42" si="56">AVERAGE(G22:H22)</f>
        <v>836</v>
      </c>
      <c r="E42" s="18">
        <f t="shared" ref="E42" si="57">AVERAGE(I22:J22)</f>
        <v>551.5</v>
      </c>
      <c r="G42" s="80">
        <f t="shared" ref="G42" si="58">C42</f>
        <v>1760</v>
      </c>
      <c r="H42" s="17">
        <f t="shared" ref="H42" si="59">D42/$N$27</f>
        <v>1.5530012771392081</v>
      </c>
      <c r="I42" s="18">
        <f t="shared" ref="I42" si="60">E42/$N$27</f>
        <v>1.0244978520840591</v>
      </c>
      <c r="Q42" s="3"/>
      <c r="R42" s="3"/>
      <c r="S42" s="28">
        <f t="shared" ref="S42" si="61">W11</f>
        <v>1760</v>
      </c>
      <c r="T42" s="16">
        <f t="shared" ref="T42" si="62">AVERAGE(W22:X22)</f>
        <v>849</v>
      </c>
      <c r="U42" s="18">
        <f t="shared" ref="U42" si="63">AVERAGE(Y22:Z22)</f>
        <v>624.5</v>
      </c>
      <c r="V42" s="65"/>
      <c r="W42" s="80">
        <f t="shared" ref="W42" si="64">S42</f>
        <v>1760</v>
      </c>
      <c r="X42" s="17">
        <f t="shared" ref="X42" si="65">T42/$N$27</f>
        <v>1.5771508185301288</v>
      </c>
      <c r="Y42" s="18">
        <f t="shared" ref="Y42" si="66">U42/$N$27</f>
        <v>1.1601068152792291</v>
      </c>
      <c r="Z42" s="3"/>
      <c r="AA42" s="3"/>
      <c r="AB42" s="3"/>
      <c r="AC42" s="3"/>
      <c r="AD42" s="3"/>
      <c r="AE42" s="3"/>
      <c r="AJ42" s="28">
        <f t="shared" ref="AJ42" si="67">AN11</f>
        <v>1760</v>
      </c>
      <c r="AK42" s="16">
        <f t="shared" ref="AK42" si="68">AVERAGE(AN22:AO22)</f>
        <v>840.5</v>
      </c>
      <c r="AL42" s="18">
        <f t="shared" ref="AL42" si="69">AVERAGE(AP22:AQ22)</f>
        <v>1409.5</v>
      </c>
      <c r="AM42" s="65"/>
      <c r="AN42" s="80">
        <f t="shared" ref="AN42" si="70">AJ42</f>
        <v>1760</v>
      </c>
      <c r="AO42" s="17">
        <f t="shared" ref="AO42" si="71">AK42/$N$27</f>
        <v>1.5613607337745268</v>
      </c>
      <c r="AP42" s="18">
        <f t="shared" ref="AP42" si="72">AL42/$N$27</f>
        <v>2.618367583884825</v>
      </c>
    </row>
    <row r="43" spans="2:52" x14ac:dyDescent="0.25">
      <c r="R43" s="3"/>
      <c r="S43" s="3"/>
      <c r="T43" s="3"/>
      <c r="U43" s="3"/>
      <c r="V43" s="3"/>
      <c r="W43" s="3"/>
      <c r="X43" s="3"/>
      <c r="Y43" s="3"/>
      <c r="Z43" s="3"/>
    </row>
  </sheetData>
  <mergeCells count="87">
    <mergeCell ref="I3:J3"/>
    <mergeCell ref="C4:F4"/>
    <mergeCell ref="C5:F5"/>
    <mergeCell ref="G4:J4"/>
    <mergeCell ref="G5:J5"/>
    <mergeCell ref="C3:D3"/>
    <mergeCell ref="E3:F3"/>
    <mergeCell ref="G3:H3"/>
    <mergeCell ref="B4:B11"/>
    <mergeCell ref="K4:L11"/>
    <mergeCell ref="K3:L3"/>
    <mergeCell ref="L26:M26"/>
    <mergeCell ref="N27:N34"/>
    <mergeCell ref="L25:N25"/>
    <mergeCell ref="G25:I25"/>
    <mergeCell ref="C25:E25"/>
    <mergeCell ref="B13:L13"/>
    <mergeCell ref="G6:J6"/>
    <mergeCell ref="G7:J7"/>
    <mergeCell ref="G8:J8"/>
    <mergeCell ref="G9:J9"/>
    <mergeCell ref="G10:J10"/>
    <mergeCell ref="G11:J11"/>
    <mergeCell ref="C6:F6"/>
    <mergeCell ref="C7:F7"/>
    <mergeCell ref="C8:F8"/>
    <mergeCell ref="C9:F9"/>
    <mergeCell ref="C10:F10"/>
    <mergeCell ref="C11:F11"/>
    <mergeCell ref="S5:V5"/>
    <mergeCell ref="W5:Z5"/>
    <mergeCell ref="S6:V6"/>
    <mergeCell ref="R4:R11"/>
    <mergeCell ref="S4:V4"/>
    <mergeCell ref="W4:Z4"/>
    <mergeCell ref="W8:Z8"/>
    <mergeCell ref="W6:Z6"/>
    <mergeCell ref="S7:V7"/>
    <mergeCell ref="W7:Z7"/>
    <mergeCell ref="AA4:AB11"/>
    <mergeCell ref="AN3:AO3"/>
    <mergeCell ref="AP3:AQ3"/>
    <mergeCell ref="S3:T3"/>
    <mergeCell ref="U3:V3"/>
    <mergeCell ref="W3:X3"/>
    <mergeCell ref="Y3:Z3"/>
    <mergeCell ref="AA3:AB3"/>
    <mergeCell ref="AJ3:AK3"/>
    <mergeCell ref="AL3:AM3"/>
    <mergeCell ref="S9:V9"/>
    <mergeCell ref="W9:Z9"/>
    <mergeCell ref="S10:V10"/>
    <mergeCell ref="W10:Z10"/>
    <mergeCell ref="AJ10:AM10"/>
    <mergeCell ref="S8:V8"/>
    <mergeCell ref="AB26:AC26"/>
    <mergeCell ref="AD27:AD34"/>
    <mergeCell ref="AR3:AS3"/>
    <mergeCell ref="AI4:AI11"/>
    <mergeCell ref="AJ4:AM4"/>
    <mergeCell ref="AN4:AQ4"/>
    <mergeCell ref="AR4:AS11"/>
    <mergeCell ref="AJ5:AM5"/>
    <mergeCell ref="AN5:AQ5"/>
    <mergeCell ref="AJ6:AM6"/>
    <mergeCell ref="R13:AB13"/>
    <mergeCell ref="S25:U25"/>
    <mergeCell ref="W25:Y25"/>
    <mergeCell ref="AB25:AD25"/>
    <mergeCell ref="S11:V11"/>
    <mergeCell ref="W11:Z11"/>
    <mergeCell ref="AJ9:AM9"/>
    <mergeCell ref="AN9:AQ9"/>
    <mergeCell ref="AS26:AT26"/>
    <mergeCell ref="AU27:AU34"/>
    <mergeCell ref="AN6:AQ6"/>
    <mergeCell ref="AJ7:AM7"/>
    <mergeCell ref="AN7:AQ7"/>
    <mergeCell ref="AJ8:AM8"/>
    <mergeCell ref="AN8:AQ8"/>
    <mergeCell ref="AN10:AQ10"/>
    <mergeCell ref="AJ11:AM11"/>
    <mergeCell ref="AN11:AQ11"/>
    <mergeCell ref="AI13:AS13"/>
    <mergeCell ref="AJ25:AL25"/>
    <mergeCell ref="AN25:AP25"/>
    <mergeCell ref="AS25:AU25"/>
  </mergeCells>
  <pageMargins left="0.7" right="0.7" top="0.75" bottom="0.75" header="0.3" footer="0.3"/>
  <pageSetup orientation="portrait" r:id="rId1"/>
  <ignoredErrors>
    <ignoredError sqref="E27:E33 D27:D29 D31:D33 D30 AK27:AL42 E40:E41 E35:E38 D36:D41 D34:E34 D42:E42 E39 D3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Raw data_0min</vt:lpstr>
      <vt:lpstr>Raw data_30min</vt:lpstr>
      <vt:lpstr>Raw data 60min</vt:lpstr>
      <vt:lpstr>Analysis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2016-06-16T12:50:01Z</dcterms:modified>
</cp:coreProperties>
</file>