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65" windowWidth="20610" windowHeight="9915" firstSheet="5" activeTab="12"/>
  </bookViews>
  <sheets>
    <sheet name="pH-3_0h_Pl1" sheetId="1" r:id="rId1"/>
    <sheet name="pH-3_0h Pl2" sheetId="8" r:id="rId2"/>
    <sheet name="pH-3_1h_Pl1" sheetId="6" r:id="rId3"/>
    <sheet name="pH-3_1h Pl2 " sheetId="11" r:id="rId4"/>
    <sheet name="pH-3_2h_Pl1" sheetId="15" r:id="rId5"/>
    <sheet name="pH-3_2h Pl2 " sheetId="14" r:id="rId6"/>
    <sheet name="pH-8_0h_Pl1" sheetId="2" r:id="rId7"/>
    <sheet name="pH-8_0h Pl2" sheetId="9" r:id="rId8"/>
    <sheet name="pH-8_1h_Pl1" sheetId="7" r:id="rId9"/>
    <sheet name="pH-8_1h Pl2" sheetId="10" r:id="rId10"/>
    <sheet name="pH-8_2h_Pl1 " sheetId="12" r:id="rId11"/>
    <sheet name="pH-8_2h Pl2 " sheetId="13" r:id="rId12"/>
    <sheet name="Complied" sheetId="4" r:id="rId13"/>
  </sheets>
  <calcPr calcId="144525"/>
</workbook>
</file>

<file path=xl/calcChain.xml><?xml version="1.0" encoding="utf-8"?>
<calcChain xmlns="http://schemas.openxmlformats.org/spreadsheetml/2006/main">
  <c r="F37" i="7" l="1"/>
  <c r="E37" i="7"/>
  <c r="D37" i="7"/>
  <c r="C37" i="7"/>
  <c r="F36" i="7"/>
  <c r="F35" i="10"/>
  <c r="E35" i="10"/>
  <c r="F37" i="12"/>
  <c r="F36" i="12"/>
  <c r="E37" i="12"/>
  <c r="D37" i="12"/>
  <c r="C37" i="12"/>
  <c r="F35" i="13"/>
  <c r="E35" i="13"/>
  <c r="N15" i="4" l="1"/>
  <c r="O15" i="4"/>
  <c r="P15" i="4"/>
  <c r="Q15" i="4"/>
  <c r="R15" i="4"/>
  <c r="S15" i="4"/>
  <c r="N16" i="4"/>
  <c r="O16" i="4"/>
  <c r="P16" i="4"/>
  <c r="Q16" i="4"/>
  <c r="R16" i="4"/>
  <c r="S16" i="4"/>
  <c r="N17" i="4"/>
  <c r="O17" i="4"/>
  <c r="P17" i="4"/>
  <c r="Q17" i="4"/>
  <c r="R17" i="4"/>
  <c r="S17" i="4"/>
  <c r="N18" i="4"/>
  <c r="O18" i="4"/>
  <c r="P18" i="4"/>
  <c r="Q18" i="4"/>
  <c r="R18" i="4"/>
  <c r="S18" i="4"/>
  <c r="N19" i="4"/>
  <c r="O19" i="4"/>
  <c r="P19" i="4"/>
  <c r="Q19" i="4"/>
  <c r="R19" i="4"/>
  <c r="S19" i="4"/>
  <c r="O14" i="4"/>
  <c r="Q14" i="4"/>
  <c r="S14" i="4"/>
  <c r="R14" i="4"/>
  <c r="R7" i="4"/>
  <c r="S7" i="4"/>
  <c r="R8" i="4"/>
  <c r="S8" i="4"/>
  <c r="R9" i="4"/>
  <c r="S9" i="4"/>
  <c r="R10" i="4"/>
  <c r="S10" i="4"/>
  <c r="R11" i="4"/>
  <c r="S11" i="4"/>
  <c r="R12" i="4"/>
  <c r="S12" i="4"/>
  <c r="R13" i="4"/>
  <c r="S13" i="4"/>
  <c r="S6" i="4"/>
  <c r="R6" i="4"/>
  <c r="P6" i="4"/>
  <c r="N6" i="4"/>
  <c r="P14" i="4"/>
  <c r="N14" i="4"/>
  <c r="N7" i="4"/>
  <c r="O7" i="4"/>
  <c r="P7" i="4"/>
  <c r="Q7" i="4"/>
  <c r="N8" i="4"/>
  <c r="O8" i="4"/>
  <c r="P8" i="4"/>
  <c r="Q8" i="4"/>
  <c r="N9" i="4"/>
  <c r="O9" i="4"/>
  <c r="P9" i="4"/>
  <c r="Q9" i="4"/>
  <c r="N10" i="4"/>
  <c r="O10" i="4"/>
  <c r="P10" i="4"/>
  <c r="Q10" i="4"/>
  <c r="N11" i="4"/>
  <c r="O11" i="4"/>
  <c r="P11" i="4"/>
  <c r="Q11" i="4"/>
  <c r="N12" i="4"/>
  <c r="O12" i="4"/>
  <c r="P12" i="4"/>
  <c r="Q12" i="4"/>
  <c r="N13" i="4"/>
  <c r="O13" i="4"/>
  <c r="Q6" i="4"/>
  <c r="O6" i="4"/>
  <c r="E37" i="15"/>
  <c r="D37" i="15"/>
  <c r="F37" i="15" s="1"/>
  <c r="C37" i="15"/>
  <c r="E36" i="15"/>
  <c r="D36" i="15"/>
  <c r="C36" i="15"/>
  <c r="O33" i="15"/>
  <c r="N33" i="15"/>
  <c r="M33" i="15"/>
  <c r="P33" i="15" s="1"/>
  <c r="J33" i="15"/>
  <c r="I33" i="15"/>
  <c r="K33" i="15" s="1"/>
  <c r="P13" i="4" s="1"/>
  <c r="E33" i="15"/>
  <c r="D33" i="15"/>
  <c r="C33" i="15"/>
  <c r="F33" i="15" s="1"/>
  <c r="O32" i="15"/>
  <c r="N32" i="15"/>
  <c r="P32" i="15" s="1"/>
  <c r="M32" i="15"/>
  <c r="J32" i="15"/>
  <c r="I32" i="15"/>
  <c r="H32" i="15"/>
  <c r="K32" i="15" s="1"/>
  <c r="E32" i="15"/>
  <c r="D32" i="15"/>
  <c r="F32" i="15" s="1"/>
  <c r="C32" i="15"/>
  <c r="O31" i="15"/>
  <c r="N31" i="15"/>
  <c r="M31" i="15"/>
  <c r="P31" i="15" s="1"/>
  <c r="J31" i="15"/>
  <c r="I31" i="15"/>
  <c r="K31" i="15" s="1"/>
  <c r="H31" i="15"/>
  <c r="E31" i="15"/>
  <c r="D31" i="15"/>
  <c r="C31" i="15"/>
  <c r="F31" i="15" s="1"/>
  <c r="O30" i="15"/>
  <c r="N30" i="15"/>
  <c r="P30" i="15" s="1"/>
  <c r="M30" i="15"/>
  <c r="J30" i="15"/>
  <c r="I30" i="15"/>
  <c r="H30" i="15"/>
  <c r="K30" i="15" s="1"/>
  <c r="E30" i="15"/>
  <c r="D30" i="15"/>
  <c r="F30" i="15" s="1"/>
  <c r="C30" i="15"/>
  <c r="O29" i="15"/>
  <c r="N29" i="15"/>
  <c r="M29" i="15"/>
  <c r="P29" i="15" s="1"/>
  <c r="J29" i="15"/>
  <c r="I29" i="15"/>
  <c r="K29" i="15" s="1"/>
  <c r="H29" i="15"/>
  <c r="E29" i="15"/>
  <c r="D29" i="15"/>
  <c r="C29" i="15"/>
  <c r="F29" i="15" s="1"/>
  <c r="O28" i="15"/>
  <c r="N28" i="15"/>
  <c r="P28" i="15" s="1"/>
  <c r="M28" i="15"/>
  <c r="J28" i="15"/>
  <c r="I28" i="15"/>
  <c r="H28" i="15"/>
  <c r="K28" i="15" s="1"/>
  <c r="E28" i="15"/>
  <c r="D28" i="15"/>
  <c r="F28" i="15" s="1"/>
  <c r="C28" i="15"/>
  <c r="O27" i="15"/>
  <c r="N27" i="15"/>
  <c r="M27" i="15"/>
  <c r="P27" i="15" s="1"/>
  <c r="J27" i="15"/>
  <c r="I27" i="15"/>
  <c r="K27" i="15" s="1"/>
  <c r="H27" i="15"/>
  <c r="E27" i="15"/>
  <c r="D27" i="15"/>
  <c r="C27" i="15"/>
  <c r="F27" i="15" s="1"/>
  <c r="O26" i="15"/>
  <c r="N26" i="15"/>
  <c r="P26" i="15" s="1"/>
  <c r="M26" i="15"/>
  <c r="J26" i="15"/>
  <c r="I26" i="15"/>
  <c r="H26" i="15"/>
  <c r="K26" i="15" s="1"/>
  <c r="E26" i="15"/>
  <c r="D26" i="15"/>
  <c r="F26" i="15" s="1"/>
  <c r="C26" i="15"/>
  <c r="F35" i="14"/>
  <c r="E35" i="14"/>
  <c r="D35" i="14"/>
  <c r="C35" i="14"/>
  <c r="G35" i="14" s="1"/>
  <c r="F34" i="14"/>
  <c r="E34" i="14"/>
  <c r="D34" i="14"/>
  <c r="C34" i="14"/>
  <c r="G34" i="14" s="1"/>
  <c r="O31" i="14"/>
  <c r="N31" i="14"/>
  <c r="P31" i="14" s="1"/>
  <c r="Q31" i="14" s="1"/>
  <c r="M31" i="14"/>
  <c r="J31" i="14"/>
  <c r="I31" i="14"/>
  <c r="H31" i="14"/>
  <c r="K31" i="14" s="1"/>
  <c r="L31" i="14" s="1"/>
  <c r="E31" i="14"/>
  <c r="D31" i="14"/>
  <c r="F31" i="14" s="1"/>
  <c r="G31" i="14" s="1"/>
  <c r="C31" i="14"/>
  <c r="O30" i="14"/>
  <c r="N30" i="14"/>
  <c r="M30" i="14"/>
  <c r="P30" i="14" s="1"/>
  <c r="Q30" i="14" s="1"/>
  <c r="J30" i="14"/>
  <c r="I30" i="14"/>
  <c r="K30" i="14" s="1"/>
  <c r="L30" i="14" s="1"/>
  <c r="H30" i="14"/>
  <c r="E30" i="14"/>
  <c r="D30" i="14"/>
  <c r="C30" i="14"/>
  <c r="F30" i="14" s="1"/>
  <c r="G30" i="14" s="1"/>
  <c r="O29" i="14"/>
  <c r="N29" i="14"/>
  <c r="P29" i="14" s="1"/>
  <c r="Q29" i="14" s="1"/>
  <c r="M29" i="14"/>
  <c r="J29" i="14"/>
  <c r="I29" i="14"/>
  <c r="H29" i="14"/>
  <c r="K29" i="14" s="1"/>
  <c r="L29" i="14" s="1"/>
  <c r="E29" i="14"/>
  <c r="D29" i="14"/>
  <c r="F29" i="14" s="1"/>
  <c r="G29" i="14" s="1"/>
  <c r="C29" i="14"/>
  <c r="O28" i="14"/>
  <c r="N28" i="14"/>
  <c r="M28" i="14"/>
  <c r="P28" i="14" s="1"/>
  <c r="Q28" i="14" s="1"/>
  <c r="J28" i="14"/>
  <c r="I28" i="14"/>
  <c r="K28" i="14" s="1"/>
  <c r="L28" i="14" s="1"/>
  <c r="H28" i="14"/>
  <c r="E28" i="14"/>
  <c r="D28" i="14"/>
  <c r="C28" i="14"/>
  <c r="F28" i="14" s="1"/>
  <c r="G28" i="14" s="1"/>
  <c r="O27" i="14"/>
  <c r="N27" i="14"/>
  <c r="P27" i="14" s="1"/>
  <c r="Q27" i="14" s="1"/>
  <c r="M27" i="14"/>
  <c r="J27" i="14"/>
  <c r="I27" i="14"/>
  <c r="H27" i="14"/>
  <c r="K27" i="14" s="1"/>
  <c r="L27" i="14" s="1"/>
  <c r="E27" i="14"/>
  <c r="D27" i="14"/>
  <c r="C27" i="14"/>
  <c r="O26" i="14"/>
  <c r="N26" i="14"/>
  <c r="M26" i="14"/>
  <c r="J26" i="14"/>
  <c r="I26" i="14"/>
  <c r="H26" i="14"/>
  <c r="E26" i="14"/>
  <c r="D26" i="14"/>
  <c r="C26" i="14"/>
  <c r="H15" i="4"/>
  <c r="I15" i="4"/>
  <c r="J15" i="4"/>
  <c r="K15" i="4"/>
  <c r="L15" i="4"/>
  <c r="M15" i="4"/>
  <c r="H16" i="4"/>
  <c r="I16" i="4"/>
  <c r="J16" i="4"/>
  <c r="K16" i="4"/>
  <c r="L16" i="4"/>
  <c r="M16" i="4"/>
  <c r="H17" i="4"/>
  <c r="I17" i="4"/>
  <c r="J17" i="4"/>
  <c r="K17" i="4"/>
  <c r="L17" i="4"/>
  <c r="M17" i="4"/>
  <c r="H18" i="4"/>
  <c r="I18" i="4"/>
  <c r="J18" i="4"/>
  <c r="K18" i="4"/>
  <c r="L18" i="4"/>
  <c r="M18" i="4"/>
  <c r="H19" i="4"/>
  <c r="I19" i="4"/>
  <c r="J19" i="4"/>
  <c r="K19" i="4"/>
  <c r="L19" i="4"/>
  <c r="M19" i="4"/>
  <c r="M14" i="4"/>
  <c r="K14" i="4"/>
  <c r="I14" i="4"/>
  <c r="L14" i="4"/>
  <c r="J14" i="4"/>
  <c r="H14" i="4"/>
  <c r="N34" i="4"/>
  <c r="O34" i="4"/>
  <c r="P34" i="4"/>
  <c r="Q34" i="4"/>
  <c r="R34" i="4"/>
  <c r="S34" i="4"/>
  <c r="N35" i="4"/>
  <c r="O35" i="4"/>
  <c r="P35" i="4"/>
  <c r="Q35" i="4"/>
  <c r="R35" i="4"/>
  <c r="S35" i="4"/>
  <c r="N36" i="4"/>
  <c r="O36" i="4"/>
  <c r="P36" i="4"/>
  <c r="Q36" i="4"/>
  <c r="R36" i="4"/>
  <c r="S36" i="4"/>
  <c r="N37" i="4"/>
  <c r="O37" i="4"/>
  <c r="P37" i="4"/>
  <c r="Q37" i="4"/>
  <c r="R37" i="4"/>
  <c r="S37" i="4"/>
  <c r="N38" i="4"/>
  <c r="O38" i="4"/>
  <c r="P38" i="4"/>
  <c r="Q38" i="4"/>
  <c r="R38" i="4"/>
  <c r="S38" i="4"/>
  <c r="S33" i="4"/>
  <c r="Q33" i="4"/>
  <c r="R33" i="4"/>
  <c r="P33" i="4"/>
  <c r="O33" i="4"/>
  <c r="N33" i="4"/>
  <c r="N26" i="4"/>
  <c r="P26" i="4"/>
  <c r="R26" i="4"/>
  <c r="N27" i="4"/>
  <c r="P27" i="4"/>
  <c r="R27" i="4"/>
  <c r="N28" i="4"/>
  <c r="P28" i="4"/>
  <c r="R28" i="4"/>
  <c r="N29" i="4"/>
  <c r="P29" i="4"/>
  <c r="R29" i="4"/>
  <c r="N30" i="4"/>
  <c r="P30" i="4"/>
  <c r="R30" i="4"/>
  <c r="N31" i="4"/>
  <c r="P31" i="4"/>
  <c r="R31" i="4"/>
  <c r="N32" i="4"/>
  <c r="P32" i="4"/>
  <c r="R32" i="4"/>
  <c r="R25" i="4"/>
  <c r="P25" i="4"/>
  <c r="N25" i="4"/>
  <c r="D35" i="13"/>
  <c r="C35" i="13"/>
  <c r="G35" i="13" s="1"/>
  <c r="F34" i="13"/>
  <c r="E34" i="13"/>
  <c r="D34" i="13"/>
  <c r="C34" i="13"/>
  <c r="G34" i="13" s="1"/>
  <c r="O31" i="13"/>
  <c r="N31" i="13"/>
  <c r="M31" i="13"/>
  <c r="J31" i="13"/>
  <c r="I31" i="13"/>
  <c r="H31" i="13"/>
  <c r="K31" i="13" s="1"/>
  <c r="L31" i="13" s="1"/>
  <c r="E31" i="13"/>
  <c r="D31" i="13"/>
  <c r="C31" i="13"/>
  <c r="O30" i="13"/>
  <c r="N30" i="13"/>
  <c r="M30" i="13"/>
  <c r="J30" i="13"/>
  <c r="I30" i="13"/>
  <c r="H30" i="13"/>
  <c r="E30" i="13"/>
  <c r="D30" i="13"/>
  <c r="C30" i="13"/>
  <c r="O29" i="13"/>
  <c r="N29" i="13"/>
  <c r="M29" i="13"/>
  <c r="J29" i="13"/>
  <c r="I29" i="13"/>
  <c r="H29" i="13"/>
  <c r="K29" i="13" s="1"/>
  <c r="L29" i="13" s="1"/>
  <c r="E29" i="13"/>
  <c r="D29" i="13"/>
  <c r="C29" i="13"/>
  <c r="O28" i="13"/>
  <c r="N28" i="13"/>
  <c r="M28" i="13"/>
  <c r="P28" i="13" s="1"/>
  <c r="Q28" i="13" s="1"/>
  <c r="J28" i="13"/>
  <c r="I28" i="13"/>
  <c r="H28" i="13"/>
  <c r="E28" i="13"/>
  <c r="D28" i="13"/>
  <c r="C28" i="13"/>
  <c r="F28" i="13" s="1"/>
  <c r="G28" i="13" s="1"/>
  <c r="O27" i="13"/>
  <c r="N27" i="13"/>
  <c r="M27" i="13"/>
  <c r="J27" i="13"/>
  <c r="I27" i="13"/>
  <c r="H27" i="13"/>
  <c r="K27" i="13" s="1"/>
  <c r="L27" i="13" s="1"/>
  <c r="E27" i="13"/>
  <c r="D27" i="13"/>
  <c r="C27" i="13"/>
  <c r="O26" i="13"/>
  <c r="N26" i="13"/>
  <c r="M26" i="13"/>
  <c r="P26" i="13" s="1"/>
  <c r="Q26" i="13" s="1"/>
  <c r="J26" i="13"/>
  <c r="I26" i="13"/>
  <c r="H26" i="13"/>
  <c r="E26" i="13"/>
  <c r="D26" i="13"/>
  <c r="C26" i="13"/>
  <c r="F26" i="13" s="1"/>
  <c r="G26" i="13" s="1"/>
  <c r="G37" i="12"/>
  <c r="E36" i="12"/>
  <c r="D36" i="12"/>
  <c r="C36" i="12"/>
  <c r="O33" i="12"/>
  <c r="N33" i="12"/>
  <c r="P33" i="12" s="1"/>
  <c r="M33" i="12"/>
  <c r="J33" i="12"/>
  <c r="I33" i="12"/>
  <c r="H33" i="12"/>
  <c r="K33" i="12" s="1"/>
  <c r="E33" i="12"/>
  <c r="D33" i="12"/>
  <c r="F33" i="12" s="1"/>
  <c r="C33" i="12"/>
  <c r="O32" i="12"/>
  <c r="N32" i="12"/>
  <c r="M32" i="12"/>
  <c r="P32" i="12" s="1"/>
  <c r="J32" i="12"/>
  <c r="I32" i="12"/>
  <c r="K32" i="12" s="1"/>
  <c r="H32" i="12"/>
  <c r="E32" i="12"/>
  <c r="D32" i="12"/>
  <c r="C32" i="12"/>
  <c r="F32" i="12" s="1"/>
  <c r="O31" i="12"/>
  <c r="N31" i="12"/>
  <c r="P31" i="12" s="1"/>
  <c r="M31" i="12"/>
  <c r="J31" i="12"/>
  <c r="I31" i="12"/>
  <c r="H31" i="12"/>
  <c r="K31" i="12" s="1"/>
  <c r="E31" i="12"/>
  <c r="D31" i="12"/>
  <c r="F31" i="12" s="1"/>
  <c r="C31" i="12"/>
  <c r="O30" i="12"/>
  <c r="N30" i="12"/>
  <c r="M30" i="12"/>
  <c r="P30" i="12" s="1"/>
  <c r="J30" i="12"/>
  <c r="I30" i="12"/>
  <c r="K30" i="12" s="1"/>
  <c r="H30" i="12"/>
  <c r="E30" i="12"/>
  <c r="D30" i="12"/>
  <c r="C30" i="12"/>
  <c r="F30" i="12" s="1"/>
  <c r="O29" i="12"/>
  <c r="N29" i="12"/>
  <c r="P29" i="12" s="1"/>
  <c r="M29" i="12"/>
  <c r="J29" i="12"/>
  <c r="I29" i="12"/>
  <c r="H29" i="12"/>
  <c r="K29" i="12" s="1"/>
  <c r="E29" i="12"/>
  <c r="D29" i="12"/>
  <c r="F29" i="12" s="1"/>
  <c r="C29" i="12"/>
  <c r="O28" i="12"/>
  <c r="N28" i="12"/>
  <c r="M28" i="12"/>
  <c r="P28" i="12" s="1"/>
  <c r="J28" i="12"/>
  <c r="H28" i="12"/>
  <c r="K28" i="12" s="1"/>
  <c r="E28" i="12"/>
  <c r="D28" i="12"/>
  <c r="F28" i="12" s="1"/>
  <c r="C28" i="12"/>
  <c r="O27" i="12"/>
  <c r="N27" i="12"/>
  <c r="M27" i="12"/>
  <c r="J27" i="12"/>
  <c r="I27" i="12"/>
  <c r="K27" i="12" s="1"/>
  <c r="H27" i="12"/>
  <c r="E27" i="12"/>
  <c r="D27" i="12"/>
  <c r="C27" i="12"/>
  <c r="F27" i="12" s="1"/>
  <c r="O26" i="12"/>
  <c r="N26" i="12"/>
  <c r="P26" i="12" s="1"/>
  <c r="M26" i="12"/>
  <c r="J26" i="12"/>
  <c r="I26" i="12"/>
  <c r="H26" i="12"/>
  <c r="K26" i="12" s="1"/>
  <c r="E26" i="12"/>
  <c r="D26" i="12"/>
  <c r="F26" i="12" s="1"/>
  <c r="C26" i="12"/>
  <c r="K27" i="6"/>
  <c r="F35" i="11"/>
  <c r="E35" i="11"/>
  <c r="D35" i="11"/>
  <c r="C35" i="11"/>
  <c r="F34" i="11"/>
  <c r="E34" i="11"/>
  <c r="D34" i="11"/>
  <c r="C34" i="11"/>
  <c r="O31" i="11"/>
  <c r="N31" i="11"/>
  <c r="M31" i="11"/>
  <c r="P31" i="11" s="1"/>
  <c r="J31" i="11"/>
  <c r="I31" i="11"/>
  <c r="K31" i="11" s="1"/>
  <c r="H31" i="11"/>
  <c r="E31" i="11"/>
  <c r="D31" i="11"/>
  <c r="C31" i="11"/>
  <c r="F31" i="11" s="1"/>
  <c r="O30" i="11"/>
  <c r="N30" i="11"/>
  <c r="P30" i="11" s="1"/>
  <c r="M30" i="11"/>
  <c r="J30" i="11"/>
  <c r="I30" i="11"/>
  <c r="H30" i="11"/>
  <c r="K30" i="11" s="1"/>
  <c r="E30" i="11"/>
  <c r="D30" i="11"/>
  <c r="F30" i="11" s="1"/>
  <c r="C30" i="11"/>
  <c r="O29" i="11"/>
  <c r="N29" i="11"/>
  <c r="M29" i="11"/>
  <c r="P29" i="11" s="1"/>
  <c r="J29" i="11"/>
  <c r="I29" i="11"/>
  <c r="H29" i="11"/>
  <c r="E29" i="11"/>
  <c r="D29" i="11"/>
  <c r="C29" i="11"/>
  <c r="F29" i="11" s="1"/>
  <c r="O28" i="11"/>
  <c r="N28" i="11"/>
  <c r="M28" i="11"/>
  <c r="J28" i="11"/>
  <c r="I28" i="11"/>
  <c r="H28" i="11"/>
  <c r="K28" i="11" s="1"/>
  <c r="E28" i="11"/>
  <c r="D28" i="11"/>
  <c r="C28" i="11"/>
  <c r="O27" i="11"/>
  <c r="N27" i="11"/>
  <c r="M27" i="11"/>
  <c r="P27" i="11" s="1"/>
  <c r="J27" i="11"/>
  <c r="I27" i="11"/>
  <c r="H27" i="11"/>
  <c r="E27" i="11"/>
  <c r="D27" i="11"/>
  <c r="C27" i="11"/>
  <c r="F27" i="11" s="1"/>
  <c r="O26" i="11"/>
  <c r="N26" i="11"/>
  <c r="M26" i="11"/>
  <c r="J26" i="11"/>
  <c r="I26" i="11"/>
  <c r="H26" i="11"/>
  <c r="K26" i="11" s="1"/>
  <c r="E26" i="11"/>
  <c r="D26" i="11"/>
  <c r="C26" i="11"/>
  <c r="H34" i="4"/>
  <c r="I34" i="4"/>
  <c r="J34" i="4"/>
  <c r="K34" i="4"/>
  <c r="H35" i="4"/>
  <c r="I35" i="4"/>
  <c r="J35" i="4"/>
  <c r="K35" i="4"/>
  <c r="H36" i="4"/>
  <c r="I36" i="4"/>
  <c r="J36" i="4"/>
  <c r="K36" i="4"/>
  <c r="H37" i="4"/>
  <c r="I37" i="4"/>
  <c r="J37" i="4"/>
  <c r="K37" i="4"/>
  <c r="H38" i="4"/>
  <c r="I38" i="4"/>
  <c r="J38" i="4"/>
  <c r="K38" i="4"/>
  <c r="L34" i="4"/>
  <c r="M34" i="4"/>
  <c r="L35" i="4"/>
  <c r="M35" i="4"/>
  <c r="L36" i="4"/>
  <c r="M36" i="4"/>
  <c r="L37" i="4"/>
  <c r="M37" i="4"/>
  <c r="L38" i="4"/>
  <c r="M38" i="4"/>
  <c r="M33" i="4"/>
  <c r="K33" i="4"/>
  <c r="L33" i="4"/>
  <c r="I33" i="4"/>
  <c r="J33" i="4"/>
  <c r="H33" i="4"/>
  <c r="D35" i="10"/>
  <c r="C35" i="10"/>
  <c r="F34" i="10"/>
  <c r="E34" i="10"/>
  <c r="D34" i="10"/>
  <c r="C34" i="10"/>
  <c r="O31" i="10"/>
  <c r="N31" i="10"/>
  <c r="P31" i="10" s="1"/>
  <c r="M31" i="10"/>
  <c r="J31" i="10"/>
  <c r="I31" i="10"/>
  <c r="H31" i="10"/>
  <c r="K31" i="10" s="1"/>
  <c r="E31" i="10"/>
  <c r="D31" i="10"/>
  <c r="F31" i="10" s="1"/>
  <c r="C31" i="10"/>
  <c r="O30" i="10"/>
  <c r="N30" i="10"/>
  <c r="M30" i="10"/>
  <c r="P30" i="10" s="1"/>
  <c r="J30" i="10"/>
  <c r="I30" i="10"/>
  <c r="K30" i="10" s="1"/>
  <c r="H30" i="10"/>
  <c r="E30" i="10"/>
  <c r="D30" i="10"/>
  <c r="C30" i="10"/>
  <c r="F30" i="10" s="1"/>
  <c r="O29" i="10"/>
  <c r="N29" i="10"/>
  <c r="P29" i="10" s="1"/>
  <c r="M29" i="10"/>
  <c r="J29" i="10"/>
  <c r="I29" i="10"/>
  <c r="H29" i="10"/>
  <c r="K29" i="10" s="1"/>
  <c r="E29" i="10"/>
  <c r="D29" i="10"/>
  <c r="F29" i="10" s="1"/>
  <c r="C29" i="10"/>
  <c r="O28" i="10"/>
  <c r="N28" i="10"/>
  <c r="M28" i="10"/>
  <c r="P28" i="10" s="1"/>
  <c r="J28" i="10"/>
  <c r="I28" i="10"/>
  <c r="K28" i="10" s="1"/>
  <c r="H28" i="10"/>
  <c r="E28" i="10"/>
  <c r="D28" i="10"/>
  <c r="C28" i="10"/>
  <c r="F28" i="10" s="1"/>
  <c r="O27" i="10"/>
  <c r="N27" i="10"/>
  <c r="P27" i="10" s="1"/>
  <c r="M27" i="10"/>
  <c r="J27" i="10"/>
  <c r="I27" i="10"/>
  <c r="H27" i="10"/>
  <c r="K27" i="10" s="1"/>
  <c r="E27" i="10"/>
  <c r="D27" i="10"/>
  <c r="F27" i="10" s="1"/>
  <c r="C27" i="10"/>
  <c r="O26" i="10"/>
  <c r="N26" i="10"/>
  <c r="M26" i="10"/>
  <c r="P26" i="10" s="1"/>
  <c r="J26" i="10"/>
  <c r="I26" i="10"/>
  <c r="K26" i="10" s="1"/>
  <c r="H26" i="10"/>
  <c r="E26" i="10"/>
  <c r="D26" i="10"/>
  <c r="C26" i="10"/>
  <c r="F26" i="10" s="1"/>
  <c r="D34" i="4"/>
  <c r="E34" i="4"/>
  <c r="D35" i="4"/>
  <c r="E35" i="4"/>
  <c r="D36" i="4"/>
  <c r="E36" i="4"/>
  <c r="D37" i="4"/>
  <c r="E37" i="4"/>
  <c r="D38" i="4"/>
  <c r="E38" i="4"/>
  <c r="F34" i="4"/>
  <c r="G34" i="4"/>
  <c r="F35" i="4"/>
  <c r="G35" i="4"/>
  <c r="F36" i="4"/>
  <c r="G36" i="4"/>
  <c r="F37" i="4"/>
  <c r="G37" i="4"/>
  <c r="F38" i="4"/>
  <c r="G38" i="4"/>
  <c r="G33" i="4"/>
  <c r="E33" i="4"/>
  <c r="F33" i="4"/>
  <c r="D33" i="4"/>
  <c r="C34" i="4"/>
  <c r="C35" i="4"/>
  <c r="C36" i="4"/>
  <c r="C37" i="4"/>
  <c r="C38" i="4"/>
  <c r="C33" i="4"/>
  <c r="B34" i="4"/>
  <c r="B35" i="4"/>
  <c r="B36" i="4"/>
  <c r="B37" i="4"/>
  <c r="B38" i="4"/>
  <c r="B33" i="4"/>
  <c r="B26" i="4"/>
  <c r="B27" i="4"/>
  <c r="B28" i="4"/>
  <c r="A38" i="4"/>
  <c r="A34" i="4"/>
  <c r="A35" i="4"/>
  <c r="A36" i="4"/>
  <c r="A37" i="4"/>
  <c r="A33" i="4"/>
  <c r="A32" i="4"/>
  <c r="A31" i="4"/>
  <c r="A30" i="4"/>
  <c r="A29" i="4"/>
  <c r="A28" i="4"/>
  <c r="A27" i="4"/>
  <c r="A26" i="4"/>
  <c r="A25" i="4"/>
  <c r="D15" i="4"/>
  <c r="E15" i="4"/>
  <c r="F15" i="4"/>
  <c r="G15" i="4"/>
  <c r="D16" i="4"/>
  <c r="E16" i="4"/>
  <c r="F16" i="4"/>
  <c r="G16" i="4"/>
  <c r="D17" i="4"/>
  <c r="E17" i="4"/>
  <c r="F17" i="4"/>
  <c r="G17" i="4"/>
  <c r="D18" i="4"/>
  <c r="E18" i="4"/>
  <c r="F18" i="4"/>
  <c r="G18" i="4"/>
  <c r="D19" i="4"/>
  <c r="E19" i="4"/>
  <c r="F19" i="4"/>
  <c r="G19" i="4"/>
  <c r="G14" i="4"/>
  <c r="F14" i="4"/>
  <c r="E14" i="4"/>
  <c r="D14" i="4"/>
  <c r="B15" i="4"/>
  <c r="C15" i="4"/>
  <c r="B16" i="4"/>
  <c r="C16" i="4"/>
  <c r="B17" i="4"/>
  <c r="C17" i="4"/>
  <c r="B18" i="4"/>
  <c r="C18" i="4"/>
  <c r="B19" i="4"/>
  <c r="C19" i="4"/>
  <c r="C14" i="4"/>
  <c r="B14" i="4"/>
  <c r="A18" i="4"/>
  <c r="A19" i="4"/>
  <c r="A15" i="4"/>
  <c r="A16" i="4"/>
  <c r="A17" i="4"/>
  <c r="A14" i="4"/>
  <c r="D35" i="9"/>
  <c r="C35" i="9"/>
  <c r="G35" i="9" s="1"/>
  <c r="F34" i="9"/>
  <c r="E34" i="9"/>
  <c r="D34" i="9"/>
  <c r="C34" i="9"/>
  <c r="G34" i="9" s="1"/>
  <c r="O31" i="9"/>
  <c r="N31" i="9"/>
  <c r="M31" i="9"/>
  <c r="J31" i="9"/>
  <c r="I31" i="9"/>
  <c r="H31" i="9"/>
  <c r="K31" i="9" s="1"/>
  <c r="L31" i="9" s="1"/>
  <c r="E31" i="9"/>
  <c r="D31" i="9"/>
  <c r="C31" i="9"/>
  <c r="O30" i="9"/>
  <c r="N30" i="9"/>
  <c r="M30" i="9"/>
  <c r="P30" i="9" s="1"/>
  <c r="Q30" i="9" s="1"/>
  <c r="J30" i="9"/>
  <c r="I30" i="9"/>
  <c r="H30" i="9"/>
  <c r="E30" i="9"/>
  <c r="D30" i="9"/>
  <c r="C30" i="9"/>
  <c r="F30" i="9" s="1"/>
  <c r="G30" i="9" s="1"/>
  <c r="O29" i="9"/>
  <c r="N29" i="9"/>
  <c r="M29" i="9"/>
  <c r="J29" i="9"/>
  <c r="I29" i="9"/>
  <c r="H29" i="9"/>
  <c r="K29" i="9" s="1"/>
  <c r="L29" i="9" s="1"/>
  <c r="E29" i="9"/>
  <c r="D29" i="9"/>
  <c r="C29" i="9"/>
  <c r="O28" i="9"/>
  <c r="N28" i="9"/>
  <c r="M28" i="9"/>
  <c r="P28" i="9" s="1"/>
  <c r="Q28" i="9" s="1"/>
  <c r="J28" i="9"/>
  <c r="I28" i="9"/>
  <c r="H28" i="9"/>
  <c r="E28" i="9"/>
  <c r="D28" i="9"/>
  <c r="C28" i="9"/>
  <c r="O27" i="9"/>
  <c r="N27" i="9"/>
  <c r="M27" i="9"/>
  <c r="J27" i="9"/>
  <c r="I27" i="9"/>
  <c r="H27" i="9"/>
  <c r="E27" i="9"/>
  <c r="D27" i="9"/>
  <c r="C27" i="9"/>
  <c r="O26" i="9"/>
  <c r="N26" i="9"/>
  <c r="M26" i="9"/>
  <c r="J26" i="9"/>
  <c r="I26" i="9"/>
  <c r="H26" i="9"/>
  <c r="E26" i="9"/>
  <c r="D26" i="9"/>
  <c r="C26" i="9"/>
  <c r="F26" i="9" s="1"/>
  <c r="G26" i="9" s="1"/>
  <c r="F35" i="8"/>
  <c r="E35" i="8"/>
  <c r="D35" i="8"/>
  <c r="C35" i="8"/>
  <c r="G35" i="8" s="1"/>
  <c r="F34" i="8"/>
  <c r="E34" i="8"/>
  <c r="D34" i="8"/>
  <c r="C34" i="8"/>
  <c r="G34" i="8" s="1"/>
  <c r="O31" i="8"/>
  <c r="N31" i="8"/>
  <c r="M31" i="8"/>
  <c r="J31" i="8"/>
  <c r="I31" i="8"/>
  <c r="H31" i="8"/>
  <c r="E31" i="8"/>
  <c r="D31" i="8"/>
  <c r="C31" i="8"/>
  <c r="O30" i="8"/>
  <c r="N30" i="8"/>
  <c r="M30" i="8"/>
  <c r="J30" i="8"/>
  <c r="I30" i="8"/>
  <c r="H30" i="8"/>
  <c r="K30" i="8" s="1"/>
  <c r="L30" i="8" s="1"/>
  <c r="E30" i="8"/>
  <c r="D30" i="8"/>
  <c r="F30" i="8" s="1"/>
  <c r="G30" i="8" s="1"/>
  <c r="C30" i="8"/>
  <c r="O29" i="8"/>
  <c r="N29" i="8"/>
  <c r="M29" i="8"/>
  <c r="P29" i="8" s="1"/>
  <c r="Q29" i="8" s="1"/>
  <c r="J29" i="8"/>
  <c r="I29" i="8"/>
  <c r="K29" i="8" s="1"/>
  <c r="L29" i="8" s="1"/>
  <c r="H29" i="8"/>
  <c r="E29" i="8"/>
  <c r="D29" i="8"/>
  <c r="C29" i="8"/>
  <c r="F29" i="8" s="1"/>
  <c r="G29" i="8" s="1"/>
  <c r="O28" i="8"/>
  <c r="N28" i="8"/>
  <c r="P28" i="8" s="1"/>
  <c r="Q28" i="8" s="1"/>
  <c r="M28" i="8"/>
  <c r="J28" i="8"/>
  <c r="I28" i="8"/>
  <c r="H28" i="8"/>
  <c r="K28" i="8" s="1"/>
  <c r="L28" i="8" s="1"/>
  <c r="E28" i="8"/>
  <c r="D28" i="8"/>
  <c r="F28" i="8" s="1"/>
  <c r="G28" i="8" s="1"/>
  <c r="C28" i="8"/>
  <c r="O27" i="8"/>
  <c r="N27" i="8"/>
  <c r="M27" i="8"/>
  <c r="P27" i="8" s="1"/>
  <c r="Q27" i="8" s="1"/>
  <c r="J27" i="8"/>
  <c r="I27" i="8"/>
  <c r="K27" i="8" s="1"/>
  <c r="L27" i="8" s="1"/>
  <c r="H27" i="8"/>
  <c r="E27" i="8"/>
  <c r="D27" i="8"/>
  <c r="C27" i="8"/>
  <c r="F27" i="8" s="1"/>
  <c r="G27" i="8" s="1"/>
  <c r="O26" i="8"/>
  <c r="N26" i="8"/>
  <c r="P26" i="8" s="1"/>
  <c r="Q26" i="8" s="1"/>
  <c r="M26" i="8"/>
  <c r="J26" i="8"/>
  <c r="I26" i="8"/>
  <c r="H26" i="8"/>
  <c r="K26" i="8" s="1"/>
  <c r="L26" i="8" s="1"/>
  <c r="E26" i="8"/>
  <c r="D26" i="8"/>
  <c r="F26" i="8" s="1"/>
  <c r="G26" i="8" s="1"/>
  <c r="C26" i="8"/>
  <c r="G37" i="2"/>
  <c r="G36" i="2"/>
  <c r="F37" i="2"/>
  <c r="E37" i="2"/>
  <c r="D37" i="2"/>
  <c r="C37" i="2"/>
  <c r="F36" i="2"/>
  <c r="K27" i="1"/>
  <c r="G37" i="1"/>
  <c r="G36" i="1"/>
  <c r="F37" i="1"/>
  <c r="E37" i="1"/>
  <c r="D37" i="1"/>
  <c r="C37" i="1"/>
  <c r="F36" i="1"/>
  <c r="F27" i="14" l="1"/>
  <c r="G27" i="14" s="1"/>
  <c r="F36" i="15"/>
  <c r="G26" i="15" s="1"/>
  <c r="F26" i="14"/>
  <c r="G26" i="14" s="1"/>
  <c r="K26" i="14"/>
  <c r="L26" i="14" s="1"/>
  <c r="P26" i="14"/>
  <c r="Q26" i="14" s="1"/>
  <c r="K26" i="13"/>
  <c r="L26" i="13" s="1"/>
  <c r="F27" i="13"/>
  <c r="G27" i="13" s="1"/>
  <c r="P27" i="13"/>
  <c r="Q27" i="13" s="1"/>
  <c r="K28" i="13"/>
  <c r="L28" i="13" s="1"/>
  <c r="F29" i="13"/>
  <c r="G29" i="13" s="1"/>
  <c r="P29" i="13"/>
  <c r="Q29" i="13" s="1"/>
  <c r="F30" i="13"/>
  <c r="G30" i="13" s="1"/>
  <c r="K30" i="13"/>
  <c r="L30" i="13" s="1"/>
  <c r="P30" i="13"/>
  <c r="Q30" i="13" s="1"/>
  <c r="F31" i="13"/>
  <c r="G31" i="13" s="1"/>
  <c r="P31" i="13"/>
  <c r="G36" i="12"/>
  <c r="G26" i="12" s="1"/>
  <c r="O25" i="4" s="1"/>
  <c r="P27" i="12"/>
  <c r="Q27" i="12" s="1"/>
  <c r="S26" i="4" s="1"/>
  <c r="F26" i="11"/>
  <c r="P26" i="11"/>
  <c r="K27" i="11"/>
  <c r="F28" i="11"/>
  <c r="P28" i="11"/>
  <c r="K29" i="11"/>
  <c r="L29" i="11" s="1"/>
  <c r="G34" i="11"/>
  <c r="G35" i="11"/>
  <c r="L26" i="11"/>
  <c r="G27" i="11"/>
  <c r="Q27" i="11"/>
  <c r="L28" i="11"/>
  <c r="G29" i="11"/>
  <c r="Q29" i="11"/>
  <c r="G30" i="11"/>
  <c r="L30" i="11"/>
  <c r="Q30" i="11"/>
  <c r="G31" i="11"/>
  <c r="Q31" i="13"/>
  <c r="L31" i="11"/>
  <c r="Q31" i="11"/>
  <c r="G34" i="10"/>
  <c r="G26" i="10" s="1"/>
  <c r="G35" i="10"/>
  <c r="L26" i="10"/>
  <c r="K26" i="9"/>
  <c r="L26" i="9" s="1"/>
  <c r="P26" i="9"/>
  <c r="Q26" i="9" s="1"/>
  <c r="F27" i="9"/>
  <c r="G27" i="9" s="1"/>
  <c r="K27" i="9"/>
  <c r="L27" i="9" s="1"/>
  <c r="P27" i="9"/>
  <c r="Q27" i="9" s="1"/>
  <c r="F28" i="9"/>
  <c r="G28" i="9" s="1"/>
  <c r="K28" i="9"/>
  <c r="L28" i="9" s="1"/>
  <c r="F29" i="9"/>
  <c r="G29" i="9" s="1"/>
  <c r="P29" i="9"/>
  <c r="Q29" i="9" s="1"/>
  <c r="K30" i="9"/>
  <c r="L30" i="9" s="1"/>
  <c r="F31" i="9"/>
  <c r="G31" i="9" s="1"/>
  <c r="P31" i="9"/>
  <c r="Q31" i="9" s="1"/>
  <c r="P30" i="8"/>
  <c r="Q30" i="8" s="1"/>
  <c r="F31" i="8"/>
  <c r="G31" i="8" s="1"/>
  <c r="K31" i="8"/>
  <c r="L31" i="8" s="1"/>
  <c r="P31" i="8"/>
  <c r="Q31" i="8" s="1"/>
  <c r="G37" i="7"/>
  <c r="E36" i="7"/>
  <c r="D36" i="7"/>
  <c r="C36" i="7"/>
  <c r="O33" i="7"/>
  <c r="N33" i="7"/>
  <c r="M33" i="7"/>
  <c r="J33" i="7"/>
  <c r="I33" i="7"/>
  <c r="H33" i="7"/>
  <c r="E33" i="7"/>
  <c r="D33" i="7"/>
  <c r="C33" i="7"/>
  <c r="O32" i="7"/>
  <c r="N32" i="7"/>
  <c r="M32" i="7"/>
  <c r="J32" i="7"/>
  <c r="I32" i="7"/>
  <c r="H32" i="7"/>
  <c r="E32" i="7"/>
  <c r="D32" i="7"/>
  <c r="C32" i="7"/>
  <c r="O31" i="7"/>
  <c r="N31" i="7"/>
  <c r="M31" i="7"/>
  <c r="J31" i="7"/>
  <c r="I31" i="7"/>
  <c r="H31" i="7"/>
  <c r="E31" i="7"/>
  <c r="D31" i="7"/>
  <c r="C31" i="7"/>
  <c r="O30" i="7"/>
  <c r="N30" i="7"/>
  <c r="M30" i="7"/>
  <c r="J30" i="7"/>
  <c r="I30" i="7"/>
  <c r="H30" i="7"/>
  <c r="E30" i="7"/>
  <c r="D30" i="7"/>
  <c r="C30" i="7"/>
  <c r="O29" i="7"/>
  <c r="N29" i="7"/>
  <c r="M29" i="7"/>
  <c r="J29" i="7"/>
  <c r="I29" i="7"/>
  <c r="H29" i="7"/>
  <c r="E29" i="7"/>
  <c r="D29" i="7"/>
  <c r="C29" i="7"/>
  <c r="O28" i="7"/>
  <c r="N28" i="7"/>
  <c r="M28" i="7"/>
  <c r="J28" i="7"/>
  <c r="H28" i="7"/>
  <c r="E28" i="7"/>
  <c r="D28" i="7"/>
  <c r="C28" i="7"/>
  <c r="O27" i="7"/>
  <c r="N27" i="7"/>
  <c r="M27" i="7"/>
  <c r="J27" i="7"/>
  <c r="I27" i="7"/>
  <c r="H27" i="7"/>
  <c r="E27" i="7"/>
  <c r="D27" i="7"/>
  <c r="C27" i="7"/>
  <c r="O26" i="7"/>
  <c r="N26" i="7"/>
  <c r="M26" i="7"/>
  <c r="J26" i="7"/>
  <c r="I26" i="7"/>
  <c r="H26" i="7"/>
  <c r="E26" i="7"/>
  <c r="D26" i="7"/>
  <c r="C26" i="7"/>
  <c r="E37" i="6"/>
  <c r="D37" i="6"/>
  <c r="F37" i="6" s="1"/>
  <c r="C37" i="6"/>
  <c r="E36" i="6"/>
  <c r="D36" i="6"/>
  <c r="C36" i="6"/>
  <c r="O33" i="6"/>
  <c r="N33" i="6"/>
  <c r="M33" i="6"/>
  <c r="J33" i="6"/>
  <c r="I33" i="6"/>
  <c r="H33" i="6"/>
  <c r="E33" i="6"/>
  <c r="D33" i="6"/>
  <c r="C33" i="6"/>
  <c r="O32" i="6"/>
  <c r="N32" i="6"/>
  <c r="M32" i="6"/>
  <c r="J32" i="6"/>
  <c r="I32" i="6"/>
  <c r="H32" i="6"/>
  <c r="K32" i="6" s="1"/>
  <c r="J12" i="4" s="1"/>
  <c r="E32" i="6"/>
  <c r="D32" i="6"/>
  <c r="F32" i="6" s="1"/>
  <c r="H12" i="4" s="1"/>
  <c r="C32" i="6"/>
  <c r="O31" i="6"/>
  <c r="N31" i="6"/>
  <c r="M31" i="6"/>
  <c r="P31" i="6" s="1"/>
  <c r="L11" i="4" s="1"/>
  <c r="J31" i="6"/>
  <c r="I31" i="6"/>
  <c r="K31" i="6" s="1"/>
  <c r="J11" i="4" s="1"/>
  <c r="H31" i="6"/>
  <c r="E31" i="6"/>
  <c r="D31" i="6"/>
  <c r="C31" i="6"/>
  <c r="F31" i="6" s="1"/>
  <c r="H11" i="4" s="1"/>
  <c r="O30" i="6"/>
  <c r="N30" i="6"/>
  <c r="P30" i="6" s="1"/>
  <c r="L10" i="4" s="1"/>
  <c r="M30" i="6"/>
  <c r="J30" i="6"/>
  <c r="I30" i="6"/>
  <c r="H30" i="6"/>
  <c r="K30" i="6" s="1"/>
  <c r="J10" i="4" s="1"/>
  <c r="E30" i="6"/>
  <c r="D30" i="6"/>
  <c r="F30" i="6" s="1"/>
  <c r="H10" i="4" s="1"/>
  <c r="C30" i="6"/>
  <c r="O29" i="6"/>
  <c r="N29" i="6"/>
  <c r="M29" i="6"/>
  <c r="P29" i="6" s="1"/>
  <c r="L9" i="4" s="1"/>
  <c r="J29" i="6"/>
  <c r="I29" i="6"/>
  <c r="K29" i="6" s="1"/>
  <c r="J9" i="4" s="1"/>
  <c r="H29" i="6"/>
  <c r="E29" i="6"/>
  <c r="D29" i="6"/>
  <c r="C29" i="6"/>
  <c r="F29" i="6" s="1"/>
  <c r="H9" i="4" s="1"/>
  <c r="O28" i="6"/>
  <c r="N28" i="6"/>
  <c r="P28" i="6" s="1"/>
  <c r="L8" i="4" s="1"/>
  <c r="M28" i="6"/>
  <c r="J28" i="6"/>
  <c r="I28" i="6"/>
  <c r="H28" i="6"/>
  <c r="K28" i="6" s="1"/>
  <c r="J8" i="4" s="1"/>
  <c r="E28" i="6"/>
  <c r="D28" i="6"/>
  <c r="F28" i="6" s="1"/>
  <c r="H8" i="4" s="1"/>
  <c r="C28" i="6"/>
  <c r="O27" i="6"/>
  <c r="N27" i="6"/>
  <c r="M27" i="6"/>
  <c r="P27" i="6" s="1"/>
  <c r="L7" i="4" s="1"/>
  <c r="J27" i="6"/>
  <c r="I27" i="6"/>
  <c r="H27" i="6"/>
  <c r="E27" i="6"/>
  <c r="D27" i="6"/>
  <c r="C27" i="6"/>
  <c r="O26" i="6"/>
  <c r="N26" i="6"/>
  <c r="M26" i="6"/>
  <c r="J26" i="6"/>
  <c r="I26" i="6"/>
  <c r="H26" i="6"/>
  <c r="E26" i="6"/>
  <c r="D26" i="6"/>
  <c r="C26" i="6"/>
  <c r="Q33" i="15" l="1"/>
  <c r="G33" i="15"/>
  <c r="L32" i="15"/>
  <c r="Q31" i="15"/>
  <c r="G31" i="15"/>
  <c r="L30" i="15"/>
  <c r="Q29" i="15"/>
  <c r="G29" i="15"/>
  <c r="L28" i="15"/>
  <c r="Q27" i="15"/>
  <c r="G27" i="15"/>
  <c r="L26" i="15"/>
  <c r="L33" i="15"/>
  <c r="Q13" i="4" s="1"/>
  <c r="Q32" i="15"/>
  <c r="G32" i="15"/>
  <c r="L31" i="15"/>
  <c r="Q30" i="15"/>
  <c r="G30" i="15"/>
  <c r="L29" i="15"/>
  <c r="Q28" i="15"/>
  <c r="G28" i="15"/>
  <c r="L27" i="15"/>
  <c r="Q26" i="15"/>
  <c r="G28" i="11"/>
  <c r="L33" i="12"/>
  <c r="Q32" i="4" s="1"/>
  <c r="Q32" i="12"/>
  <c r="S31" i="4" s="1"/>
  <c r="G32" i="12"/>
  <c r="O31" i="4" s="1"/>
  <c r="L31" i="12"/>
  <c r="Q30" i="4" s="1"/>
  <c r="Q30" i="12"/>
  <c r="S29" i="4" s="1"/>
  <c r="G30" i="12"/>
  <c r="O29" i="4" s="1"/>
  <c r="L29" i="12"/>
  <c r="Q28" i="4" s="1"/>
  <c r="Q28" i="12"/>
  <c r="S27" i="4" s="1"/>
  <c r="G28" i="12"/>
  <c r="O27" i="4" s="1"/>
  <c r="G27" i="12"/>
  <c r="O26" i="4" s="1"/>
  <c r="L26" i="12"/>
  <c r="Q25" i="4" s="1"/>
  <c r="Q33" i="12"/>
  <c r="S32" i="4" s="1"/>
  <c r="G33" i="12"/>
  <c r="O32" i="4" s="1"/>
  <c r="L32" i="12"/>
  <c r="Q31" i="4" s="1"/>
  <c r="Q31" i="12"/>
  <c r="S30" i="4" s="1"/>
  <c r="G31" i="12"/>
  <c r="O30" i="4" s="1"/>
  <c r="L30" i="12"/>
  <c r="Q29" i="4" s="1"/>
  <c r="Q29" i="12"/>
  <c r="S28" i="4" s="1"/>
  <c r="G29" i="12"/>
  <c r="O28" i="4" s="1"/>
  <c r="L28" i="12"/>
  <c r="Q27" i="4" s="1"/>
  <c r="L27" i="12"/>
  <c r="Q26" i="4" s="1"/>
  <c r="Q26" i="12"/>
  <c r="S25" i="4" s="1"/>
  <c r="Q26" i="11"/>
  <c r="Q28" i="11"/>
  <c r="L27" i="11"/>
  <c r="G26" i="11"/>
  <c r="P32" i="6"/>
  <c r="L12" i="4" s="1"/>
  <c r="F33" i="6"/>
  <c r="H13" i="4" s="1"/>
  <c r="L31" i="10"/>
  <c r="Q30" i="10"/>
  <c r="G30" i="10"/>
  <c r="L29" i="10"/>
  <c r="Q28" i="10"/>
  <c r="G28" i="10"/>
  <c r="L27" i="10"/>
  <c r="Q26" i="10"/>
  <c r="Q31" i="10"/>
  <c r="G31" i="10"/>
  <c r="L30" i="10"/>
  <c r="Q29" i="10"/>
  <c r="G29" i="10"/>
  <c r="L28" i="10"/>
  <c r="Q27" i="10"/>
  <c r="G27" i="10"/>
  <c r="F26" i="7"/>
  <c r="H25" i="4" s="1"/>
  <c r="P26" i="7"/>
  <c r="L25" i="4" s="1"/>
  <c r="K33" i="6"/>
  <c r="J13" i="4" s="1"/>
  <c r="P33" i="6"/>
  <c r="L13" i="4" s="1"/>
  <c r="J7" i="4"/>
  <c r="K26" i="7"/>
  <c r="J25" i="4" s="1"/>
  <c r="F27" i="7"/>
  <c r="K27" i="7"/>
  <c r="J26" i="4" s="1"/>
  <c r="P27" i="7"/>
  <c r="F28" i="7"/>
  <c r="H27" i="4" s="1"/>
  <c r="K28" i="7"/>
  <c r="P28" i="7"/>
  <c r="L27" i="4" s="1"/>
  <c r="F29" i="7"/>
  <c r="K29" i="7"/>
  <c r="J28" i="4" s="1"/>
  <c r="P29" i="7"/>
  <c r="F30" i="7"/>
  <c r="H29" i="4" s="1"/>
  <c r="K30" i="7"/>
  <c r="P30" i="7"/>
  <c r="L29" i="4" s="1"/>
  <c r="F31" i="7"/>
  <c r="K31" i="7"/>
  <c r="J30" i="4" s="1"/>
  <c r="P31" i="7"/>
  <c r="F32" i="7"/>
  <c r="H31" i="4" s="1"/>
  <c r="K32" i="7"/>
  <c r="P32" i="7"/>
  <c r="L31" i="4" s="1"/>
  <c r="F33" i="7"/>
  <c r="K33" i="7"/>
  <c r="J32" i="4" s="1"/>
  <c r="P33" i="7"/>
  <c r="G36" i="7"/>
  <c r="G26" i="7" s="1"/>
  <c r="I25" i="4" s="1"/>
  <c r="F26" i="6"/>
  <c r="H6" i="4" s="1"/>
  <c r="K26" i="6"/>
  <c r="J6" i="4" s="1"/>
  <c r="P26" i="6"/>
  <c r="L6" i="4" s="1"/>
  <c r="F27" i="6"/>
  <c r="H7" i="4" s="1"/>
  <c r="F36" i="6"/>
  <c r="L27" i="6" s="1"/>
  <c r="K7" i="4" s="1"/>
  <c r="Q26" i="7" l="1"/>
  <c r="M25" i="4" s="1"/>
  <c r="Q33" i="7"/>
  <c r="M32" i="4" s="1"/>
  <c r="L32" i="4"/>
  <c r="G33" i="7"/>
  <c r="I32" i="4" s="1"/>
  <c r="H32" i="4"/>
  <c r="L32" i="7"/>
  <c r="K31" i="4" s="1"/>
  <c r="J31" i="4"/>
  <c r="Q31" i="7"/>
  <c r="M30" i="4" s="1"/>
  <c r="L30" i="4"/>
  <c r="G31" i="7"/>
  <c r="I30" i="4" s="1"/>
  <c r="H30" i="4"/>
  <c r="L30" i="7"/>
  <c r="K29" i="4" s="1"/>
  <c r="J29" i="4"/>
  <c r="Q29" i="7"/>
  <c r="M28" i="4" s="1"/>
  <c r="L28" i="4"/>
  <c r="G29" i="7"/>
  <c r="I28" i="4" s="1"/>
  <c r="H28" i="4"/>
  <c r="Q27" i="7"/>
  <c r="M26" i="4" s="1"/>
  <c r="L26" i="4"/>
  <c r="G27" i="7"/>
  <c r="I26" i="4" s="1"/>
  <c r="H26" i="4"/>
  <c r="L28" i="7"/>
  <c r="K27" i="4" s="1"/>
  <c r="J27" i="4"/>
  <c r="L33" i="7"/>
  <c r="K32" i="4" s="1"/>
  <c r="Q32" i="7"/>
  <c r="M31" i="4" s="1"/>
  <c r="G32" i="7"/>
  <c r="I31" i="4" s="1"/>
  <c r="L31" i="7"/>
  <c r="K30" i="4" s="1"/>
  <c r="Q30" i="7"/>
  <c r="M29" i="4" s="1"/>
  <c r="G30" i="7"/>
  <c r="I29" i="4" s="1"/>
  <c r="L29" i="7"/>
  <c r="K28" i="4" s="1"/>
  <c r="Q28" i="7"/>
  <c r="M27" i="4" s="1"/>
  <c r="G28" i="7"/>
  <c r="I27" i="4" s="1"/>
  <c r="L27" i="7"/>
  <c r="K26" i="4" s="1"/>
  <c r="L26" i="7"/>
  <c r="K25" i="4" s="1"/>
  <c r="L33" i="6"/>
  <c r="K13" i="4" s="1"/>
  <c r="G32" i="6"/>
  <c r="I12" i="4" s="1"/>
  <c r="Q30" i="6"/>
  <c r="M10" i="4" s="1"/>
  <c r="L29" i="6"/>
  <c r="K9" i="4" s="1"/>
  <c r="Q33" i="6"/>
  <c r="M13" i="4" s="1"/>
  <c r="G33" i="6"/>
  <c r="I13" i="4" s="1"/>
  <c r="L32" i="6"/>
  <c r="K12" i="4" s="1"/>
  <c r="Q31" i="6"/>
  <c r="M11" i="4" s="1"/>
  <c r="G31" i="6"/>
  <c r="I11" i="4" s="1"/>
  <c r="L30" i="6"/>
  <c r="K10" i="4" s="1"/>
  <c r="Q29" i="6"/>
  <c r="M9" i="4" s="1"/>
  <c r="G29" i="6"/>
  <c r="I9" i="4" s="1"/>
  <c r="Q27" i="6"/>
  <c r="M7" i="4" s="1"/>
  <c r="Q26" i="6"/>
  <c r="M6" i="4" s="1"/>
  <c r="G26" i="6"/>
  <c r="I6" i="4" s="1"/>
  <c r="G28" i="6"/>
  <c r="I8" i="4" s="1"/>
  <c r="Q32" i="6"/>
  <c r="M12" i="4" s="1"/>
  <c r="L31" i="6"/>
  <c r="K11" i="4" s="1"/>
  <c r="G30" i="6"/>
  <c r="I10" i="4" s="1"/>
  <c r="L28" i="6"/>
  <c r="K8" i="4" s="1"/>
  <c r="G27" i="6"/>
  <c r="I7" i="4" s="1"/>
  <c r="L26" i="6"/>
  <c r="K6" i="4" s="1"/>
  <c r="Q28" i="6"/>
  <c r="M8" i="4" s="1"/>
  <c r="A7" i="4"/>
  <c r="A8" i="4"/>
  <c r="A9" i="4"/>
  <c r="A10" i="4"/>
  <c r="A11" i="4"/>
  <c r="A12" i="4"/>
  <c r="A13" i="4"/>
  <c r="A6" i="4"/>
  <c r="E36" i="2"/>
  <c r="D36" i="2"/>
  <c r="C36" i="2"/>
  <c r="O33" i="2"/>
  <c r="N33" i="2"/>
  <c r="M33" i="2"/>
  <c r="J33" i="2"/>
  <c r="I33" i="2"/>
  <c r="H33" i="2"/>
  <c r="E33" i="2"/>
  <c r="D33" i="2"/>
  <c r="C33" i="2"/>
  <c r="O32" i="2"/>
  <c r="N32" i="2"/>
  <c r="M32" i="2"/>
  <c r="J32" i="2"/>
  <c r="I32" i="2"/>
  <c r="H32" i="2"/>
  <c r="K32" i="2" s="1"/>
  <c r="D31" i="4" s="1"/>
  <c r="E32" i="2"/>
  <c r="D32" i="2"/>
  <c r="F32" i="2" s="1"/>
  <c r="B31" i="4" s="1"/>
  <c r="C32" i="2"/>
  <c r="O31" i="2"/>
  <c r="N31" i="2"/>
  <c r="M31" i="2"/>
  <c r="P31" i="2" s="1"/>
  <c r="F30" i="4" s="1"/>
  <c r="J31" i="2"/>
  <c r="I31" i="2"/>
  <c r="K31" i="2" s="1"/>
  <c r="D30" i="4" s="1"/>
  <c r="H31" i="2"/>
  <c r="E31" i="2"/>
  <c r="D31" i="2"/>
  <c r="C31" i="2"/>
  <c r="F31" i="2" s="1"/>
  <c r="B30" i="4" s="1"/>
  <c r="O30" i="2"/>
  <c r="N30" i="2"/>
  <c r="P30" i="2" s="1"/>
  <c r="F29" i="4" s="1"/>
  <c r="M30" i="2"/>
  <c r="J30" i="2"/>
  <c r="I30" i="2"/>
  <c r="H30" i="2"/>
  <c r="K30" i="2" s="1"/>
  <c r="D29" i="4" s="1"/>
  <c r="E30" i="2"/>
  <c r="D30" i="2"/>
  <c r="F30" i="2" s="1"/>
  <c r="B29" i="4" s="1"/>
  <c r="C30" i="2"/>
  <c r="O29" i="2"/>
  <c r="N29" i="2"/>
  <c r="M29" i="2"/>
  <c r="P29" i="2" s="1"/>
  <c r="F28" i="4" s="1"/>
  <c r="J29" i="2"/>
  <c r="I29" i="2"/>
  <c r="K29" i="2" s="1"/>
  <c r="D28" i="4" s="1"/>
  <c r="H29" i="2"/>
  <c r="E29" i="2"/>
  <c r="D29" i="2"/>
  <c r="C29" i="2"/>
  <c r="F29" i="2" s="1"/>
  <c r="O28" i="2"/>
  <c r="N28" i="2"/>
  <c r="P28" i="2" s="1"/>
  <c r="F27" i="4" s="1"/>
  <c r="M28" i="2"/>
  <c r="J28" i="2"/>
  <c r="I28" i="2"/>
  <c r="H28" i="2"/>
  <c r="K28" i="2" s="1"/>
  <c r="D27" i="4" s="1"/>
  <c r="E28" i="2"/>
  <c r="D28" i="2"/>
  <c r="C28" i="2"/>
  <c r="O27" i="2"/>
  <c r="N27" i="2"/>
  <c r="M27" i="2"/>
  <c r="P27" i="2" s="1"/>
  <c r="F26" i="4" s="1"/>
  <c r="J27" i="2"/>
  <c r="I27" i="2"/>
  <c r="K27" i="2" s="1"/>
  <c r="D26" i="4" s="1"/>
  <c r="H27" i="2"/>
  <c r="E27" i="2"/>
  <c r="D27" i="2"/>
  <c r="C27" i="2"/>
  <c r="F27" i="2" s="1"/>
  <c r="O26" i="2"/>
  <c r="N26" i="2"/>
  <c r="M26" i="2"/>
  <c r="J26" i="2"/>
  <c r="I26" i="2"/>
  <c r="H26" i="2"/>
  <c r="K26" i="2" s="1"/>
  <c r="D25" i="4" s="1"/>
  <c r="E26" i="2"/>
  <c r="D26" i="2"/>
  <c r="C26" i="2"/>
  <c r="P32" i="2" l="1"/>
  <c r="F31" i="4" s="1"/>
  <c r="F33" i="2"/>
  <c r="B32" i="4" s="1"/>
  <c r="K33" i="2"/>
  <c r="D32" i="4" s="1"/>
  <c r="P33" i="2"/>
  <c r="F32" i="4" s="1"/>
  <c r="F26" i="2"/>
  <c r="B25" i="4" s="1"/>
  <c r="P26" i="2"/>
  <c r="F25" i="4" s="1"/>
  <c r="F28" i="2"/>
  <c r="Q33" i="2"/>
  <c r="G32" i="4" s="1"/>
  <c r="L26" i="2"/>
  <c r="E25" i="4" s="1"/>
  <c r="N26" i="1"/>
  <c r="O26" i="1"/>
  <c r="N27" i="1"/>
  <c r="O27" i="1"/>
  <c r="N28" i="1"/>
  <c r="O28" i="1"/>
  <c r="N29" i="1"/>
  <c r="O29" i="1"/>
  <c r="N30" i="1"/>
  <c r="O30" i="1"/>
  <c r="N31" i="1"/>
  <c r="O31" i="1"/>
  <c r="N32" i="1"/>
  <c r="O32" i="1"/>
  <c r="N33" i="1"/>
  <c r="O33" i="1"/>
  <c r="M27" i="1"/>
  <c r="P27" i="1" s="1"/>
  <c r="F7" i="4" s="1"/>
  <c r="M28" i="1"/>
  <c r="P28" i="1" s="1"/>
  <c r="F8" i="4" s="1"/>
  <c r="M29" i="1"/>
  <c r="P29" i="1" s="1"/>
  <c r="F9" i="4" s="1"/>
  <c r="M30" i="1"/>
  <c r="P30" i="1" s="1"/>
  <c r="F10" i="4" s="1"/>
  <c r="M31" i="1"/>
  <c r="P31" i="1" s="1"/>
  <c r="F11" i="4" s="1"/>
  <c r="M32" i="1"/>
  <c r="P32" i="1" s="1"/>
  <c r="F12" i="4" s="1"/>
  <c r="M33" i="1"/>
  <c r="P33" i="1" s="1"/>
  <c r="F13" i="4" s="1"/>
  <c r="I26" i="1"/>
  <c r="J26" i="1"/>
  <c r="I27" i="1"/>
  <c r="J27" i="1"/>
  <c r="I28" i="1"/>
  <c r="J28" i="1"/>
  <c r="I29" i="1"/>
  <c r="J29" i="1"/>
  <c r="I30" i="1"/>
  <c r="J30" i="1"/>
  <c r="I31" i="1"/>
  <c r="J31" i="1"/>
  <c r="I32" i="1"/>
  <c r="J32" i="1"/>
  <c r="I33" i="1"/>
  <c r="J33" i="1"/>
  <c r="K33" i="1" s="1"/>
  <c r="H27" i="1"/>
  <c r="H28" i="1"/>
  <c r="K28" i="1" s="1"/>
  <c r="H29" i="1"/>
  <c r="H30" i="1"/>
  <c r="K30" i="1" s="1"/>
  <c r="H31" i="1"/>
  <c r="H32" i="1"/>
  <c r="K32" i="1" s="1"/>
  <c r="H33" i="1"/>
  <c r="M26" i="1"/>
  <c r="P26" i="1" s="1"/>
  <c r="H26" i="1"/>
  <c r="K26" i="1" s="1"/>
  <c r="D6" i="4" s="1"/>
  <c r="D36" i="1"/>
  <c r="E36" i="1"/>
  <c r="C36" i="1"/>
  <c r="C27" i="1"/>
  <c r="D27" i="1"/>
  <c r="E27" i="1"/>
  <c r="C28" i="1"/>
  <c r="D28" i="1"/>
  <c r="E28" i="1"/>
  <c r="C29" i="1"/>
  <c r="D29" i="1"/>
  <c r="E29" i="1"/>
  <c r="C30" i="1"/>
  <c r="D30" i="1"/>
  <c r="E30" i="1"/>
  <c r="C31" i="1"/>
  <c r="D31" i="1"/>
  <c r="E31" i="1"/>
  <c r="C32" i="1"/>
  <c r="D32" i="1"/>
  <c r="E32" i="1"/>
  <c r="C33" i="1"/>
  <c r="F33" i="1" s="1"/>
  <c r="D33" i="1"/>
  <c r="E33" i="1"/>
  <c r="D26" i="1"/>
  <c r="E26" i="1"/>
  <c r="C26" i="1"/>
  <c r="G33" i="2" l="1"/>
  <c r="C32" i="4" s="1"/>
  <c r="B13" i="4"/>
  <c r="F26" i="1"/>
  <c r="F32" i="1"/>
  <c r="F30" i="1"/>
  <c r="F28" i="1"/>
  <c r="G33" i="1"/>
  <c r="C13" i="4" s="1"/>
  <c r="F31" i="1"/>
  <c r="F29" i="1"/>
  <c r="F27" i="1"/>
  <c r="Q26" i="1"/>
  <c r="G6" i="4" s="1"/>
  <c r="F6" i="4"/>
  <c r="L32" i="1"/>
  <c r="E12" i="4" s="1"/>
  <c r="D12" i="4"/>
  <c r="L30" i="1"/>
  <c r="E10" i="4" s="1"/>
  <c r="D10" i="4"/>
  <c r="L28" i="1"/>
  <c r="E8" i="4" s="1"/>
  <c r="D8" i="4"/>
  <c r="L33" i="1"/>
  <c r="E13" i="4" s="1"/>
  <c r="D13" i="4"/>
  <c r="K31" i="1"/>
  <c r="K29" i="1"/>
  <c r="D9" i="4" s="1"/>
  <c r="D7" i="4"/>
  <c r="L29" i="1"/>
  <c r="E9" i="4" s="1"/>
  <c r="Q33" i="1"/>
  <c r="G13" i="4" s="1"/>
  <c r="Q31" i="1"/>
  <c r="G11" i="4" s="1"/>
  <c r="Q29" i="1"/>
  <c r="G9" i="4" s="1"/>
  <c r="Q27" i="1"/>
  <c r="G7" i="4" s="1"/>
  <c r="L26" i="1"/>
  <c r="E6" i="4" s="1"/>
  <c r="Q32" i="1"/>
  <c r="G12" i="4" s="1"/>
  <c r="Q30" i="1"/>
  <c r="G10" i="4" s="1"/>
  <c r="Q28" i="1"/>
  <c r="G8" i="4" s="1"/>
  <c r="L32" i="2"/>
  <c r="E31" i="4" s="1"/>
  <c r="Q31" i="2"/>
  <c r="G30" i="4" s="1"/>
  <c r="G31" i="2"/>
  <c r="C30" i="4" s="1"/>
  <c r="L30" i="2"/>
  <c r="E29" i="4" s="1"/>
  <c r="G29" i="2"/>
  <c r="C28" i="4" s="1"/>
  <c r="L27" i="2"/>
  <c r="E26" i="4" s="1"/>
  <c r="G28" i="2"/>
  <c r="C27" i="4" s="1"/>
  <c r="G26" i="2"/>
  <c r="C25" i="4" s="1"/>
  <c r="L29" i="2"/>
  <c r="E28" i="4" s="1"/>
  <c r="Q27" i="2"/>
  <c r="G26" i="4" s="1"/>
  <c r="L33" i="2"/>
  <c r="E32" i="4" s="1"/>
  <c r="Q32" i="2"/>
  <c r="G31" i="4" s="1"/>
  <c r="G32" i="2"/>
  <c r="C31" i="4" s="1"/>
  <c r="L31" i="2"/>
  <c r="E30" i="4" s="1"/>
  <c r="Q30" i="2"/>
  <c r="G29" i="4" s="1"/>
  <c r="Q29" i="2"/>
  <c r="G28" i="4" s="1"/>
  <c r="L28" i="2"/>
  <c r="E27" i="4" s="1"/>
  <c r="G27" i="2"/>
  <c r="C26" i="4" s="1"/>
  <c r="Q26" i="2"/>
  <c r="G25" i="4" s="1"/>
  <c r="G30" i="2"/>
  <c r="C29" i="4" s="1"/>
  <c r="Q28" i="2"/>
  <c r="G27" i="4" s="1"/>
  <c r="L31" i="1" l="1"/>
  <c r="E11" i="4" s="1"/>
  <c r="D11" i="4"/>
  <c r="G27" i="1"/>
  <c r="C7" i="4" s="1"/>
  <c r="B7" i="4"/>
  <c r="G31" i="1"/>
  <c r="C11" i="4" s="1"/>
  <c r="B11" i="4"/>
  <c r="G28" i="1"/>
  <c r="C8" i="4" s="1"/>
  <c r="B8" i="4"/>
  <c r="G32" i="1"/>
  <c r="C12" i="4" s="1"/>
  <c r="B12" i="4"/>
  <c r="L27" i="1"/>
  <c r="E7" i="4" s="1"/>
  <c r="G29" i="1"/>
  <c r="C9" i="4" s="1"/>
  <c r="B9" i="4"/>
  <c r="G30" i="1"/>
  <c r="C10" i="4" s="1"/>
  <c r="B10" i="4"/>
  <c r="G26" i="1"/>
  <c r="C6" i="4" s="1"/>
  <c r="B6" i="4"/>
</calcChain>
</file>

<file path=xl/sharedStrings.xml><?xml version="1.0" encoding="utf-8"?>
<sst xmlns="http://schemas.openxmlformats.org/spreadsheetml/2006/main" count="729" uniqueCount="85">
  <si>
    <t>User: USER</t>
  </si>
  <si>
    <t>Path: C:\Program Files (x86)\BMG\NEPHELOgalaxy\User\Data\</t>
  </si>
  <si>
    <t>Test Name: SOLUBILITY TEST</t>
  </si>
  <si>
    <t>Date: 5/28/2015</t>
  </si>
  <si>
    <t>ID1: 11 CRD cpds_20mMKPO4</t>
  </si>
  <si>
    <t>Nephelometry</t>
  </si>
  <si>
    <t>Raw Data</t>
  </si>
  <si>
    <t>A</t>
  </si>
  <si>
    <t>B</t>
  </si>
  <si>
    <t>C</t>
  </si>
  <si>
    <t>D</t>
  </si>
  <si>
    <t>E</t>
  </si>
  <si>
    <t>F</t>
  </si>
  <si>
    <t>G</t>
  </si>
  <si>
    <t>H</t>
  </si>
  <si>
    <t>CPD</t>
  </si>
  <si>
    <t>n1</t>
  </si>
  <si>
    <t>n2</t>
  </si>
  <si>
    <t>n3</t>
  </si>
  <si>
    <t>50µM</t>
  </si>
  <si>
    <t>Avg</t>
  </si>
  <si>
    <t>Fold</t>
  </si>
  <si>
    <t>Controls</t>
  </si>
  <si>
    <t>VC(2% DMSO)</t>
  </si>
  <si>
    <t>Buffer</t>
  </si>
  <si>
    <t>Buffer ctrl</t>
  </si>
  <si>
    <t>25µM</t>
  </si>
  <si>
    <t>10µM</t>
  </si>
  <si>
    <t>20mM KPO4 pH-3</t>
  </si>
  <si>
    <t>20mM KPO4 pH-8</t>
  </si>
  <si>
    <t>Insoluble</t>
  </si>
  <si>
    <t>n4</t>
  </si>
  <si>
    <t>CRD1134 B2</t>
  </si>
  <si>
    <t>CRD1134-HCl B1</t>
  </si>
  <si>
    <t>CRD1022 B4</t>
  </si>
  <si>
    <t xml:space="preserve">CRD1215 </t>
  </si>
  <si>
    <t>CRD1236</t>
  </si>
  <si>
    <t xml:space="preserve">CRD1264 </t>
  </si>
  <si>
    <t>CRD1178 B2</t>
  </si>
  <si>
    <t>CRD1188 B2</t>
  </si>
  <si>
    <t>CRD941 B5</t>
  </si>
  <si>
    <t>CRD1189</t>
  </si>
  <si>
    <t>CRD1193</t>
  </si>
  <si>
    <t>CRD756 B3</t>
  </si>
  <si>
    <t>Insolubility</t>
  </si>
  <si>
    <t>ID2: pH-3 _plate-1</t>
  </si>
  <si>
    <t>ID2: pH-8 _plate-1</t>
  </si>
  <si>
    <t>0h</t>
  </si>
  <si>
    <t>1h</t>
  </si>
  <si>
    <t>Test ID: 1012</t>
  </si>
  <si>
    <t>Time: 6:30:42 PM</t>
  </si>
  <si>
    <t>ID3: 50_25_10uM_0h</t>
  </si>
  <si>
    <t>Test ID: 1013</t>
  </si>
  <si>
    <t>Time: 6:32:31 PM</t>
  </si>
  <si>
    <t>Test ID: 1014</t>
  </si>
  <si>
    <t>Time: 6:35:02 PM</t>
  </si>
  <si>
    <t>ID2: pH-3 _plate-2</t>
  </si>
  <si>
    <t>CRD1152  FB-F14</t>
  </si>
  <si>
    <t>CRD1152  FB-S17</t>
  </si>
  <si>
    <t>Test ID: 1011</t>
  </si>
  <si>
    <t>Time: 6:28:39 PM</t>
  </si>
  <si>
    <t>ID2: pH-8 _plate-2</t>
  </si>
  <si>
    <t>Test ID: 1019</t>
  </si>
  <si>
    <t>Time: 7:41:52 PM</t>
  </si>
  <si>
    <t>ID2: pH-8_plate-1</t>
  </si>
  <si>
    <t>ID3: 50_25_10uM_1h</t>
  </si>
  <si>
    <t>Test ID: 1022</t>
  </si>
  <si>
    <t>Time: 7:53:02 PM</t>
  </si>
  <si>
    <t>ID2: pH-8_plate-2</t>
  </si>
  <si>
    <t>2h</t>
  </si>
  <si>
    <t>Test ID: 1018</t>
  </si>
  <si>
    <t>Time: 7:37:56 PM</t>
  </si>
  <si>
    <t>ID2: pH-3_plate-2</t>
  </si>
  <si>
    <t>Test ID: 1023</t>
  </si>
  <si>
    <t>Time: 8:21:39 PM</t>
  </si>
  <si>
    <t>ID3: 50_25_10uM_2h</t>
  </si>
  <si>
    <t>Test ID: 1024</t>
  </si>
  <si>
    <t>Time: 8:25:39 PM</t>
  </si>
  <si>
    <t>Test ID: 1021</t>
  </si>
  <si>
    <t>Time: 7:48:43 PM</t>
  </si>
  <si>
    <t>Test ID: 1025</t>
  </si>
  <si>
    <t>Time: 8:28:07 PM</t>
  </si>
  <si>
    <t>ID2: pH-3_plate-1</t>
  </si>
  <si>
    <t>Test ID: 1026</t>
  </si>
  <si>
    <t>Time: 8:31:39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</si>
</sst>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62">
    <xf numFmtId="0" fontId="0" fillId="0" borderId="0" xfId="0"/>
    <xf numFmtId="0" fontId="0" fillId="0" borderId="0" xfId="0" applyBorder="1"/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1" fontId="0" fillId="0" borderId="24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/>
    <xf numFmtId="164" fontId="0" fillId="3" borderId="21" xfId="0" applyNumberFormat="1" applyFill="1" applyBorder="1" applyAlignment="1">
      <alignment horizontal="center"/>
    </xf>
    <xf numFmtId="0" fontId="0" fillId="3" borderId="0" xfId="0" applyFill="1"/>
    <xf numFmtId="0" fontId="0" fillId="0" borderId="4" xfId="0" applyBorder="1" applyAlignment="1">
      <alignment horizontal="center"/>
    </xf>
    <xf numFmtId="0" fontId="0" fillId="0" borderId="0" xfId="0"/>
    <xf numFmtId="1" fontId="0" fillId="0" borderId="0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29" xfId="0" applyNumberFormat="1" applyBorder="1" applyAlignment="1">
      <alignment horizontal="center"/>
    </xf>
    <xf numFmtId="0" fontId="0" fillId="0" borderId="30" xfId="0" applyBorder="1"/>
    <xf numFmtId="0" fontId="0" fillId="0" borderId="9" xfId="0" applyBorder="1"/>
    <xf numFmtId="164" fontId="0" fillId="0" borderId="14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33" xfId="0" applyBorder="1"/>
    <xf numFmtId="0" fontId="0" fillId="0" borderId="34" xfId="0" applyBorder="1"/>
    <xf numFmtId="1" fontId="0" fillId="3" borderId="0" xfId="0" applyNumberFormat="1" applyFill="1" applyBorder="1" applyAlignment="1">
      <alignment horizontal="center"/>
    </xf>
    <xf numFmtId="1" fontId="0" fillId="3" borderId="6" xfId="0" applyNumberForma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36" xfId="0" applyBorder="1" applyAlignment="1">
      <alignment horizontal="center"/>
    </xf>
    <xf numFmtId="1" fontId="0" fillId="0" borderId="26" xfId="0" applyNumberFormat="1" applyBorder="1" applyAlignment="1">
      <alignment horizontal="center"/>
    </xf>
    <xf numFmtId="1" fontId="0" fillId="0" borderId="35" xfId="0" applyNumberFormat="1" applyBorder="1" applyAlignment="1">
      <alignment horizontal="center"/>
    </xf>
    <xf numFmtId="1" fontId="0" fillId="0" borderId="38" xfId="0" applyNumberFormat="1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9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3" borderId="26" xfId="0" applyNumberFormat="1" applyFill="1" applyBorder="1" applyAlignment="1">
      <alignment horizontal="center"/>
    </xf>
    <xf numFmtId="1" fontId="0" fillId="0" borderId="22" xfId="0" applyNumberForma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1" fillId="6" borderId="20" xfId="0" applyFont="1" applyFill="1" applyBorder="1" applyAlignment="1">
      <alignment horizontal="center"/>
    </xf>
    <xf numFmtId="0" fontId="1" fillId="6" borderId="18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6" borderId="28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1" fillId="6" borderId="27" xfId="0" applyFont="1" applyFill="1" applyBorder="1" applyAlignment="1">
      <alignment horizontal="center"/>
    </xf>
    <xf numFmtId="0" fontId="1" fillId="6" borderId="36" xfId="0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 applyFill="1" applyBorder="1" applyAlignment="1">
      <alignment horizontal="center"/>
    </xf>
    <xf numFmtId="1" fontId="0" fillId="0" borderId="6" xfId="0" applyNumberFormat="1" applyFill="1" applyBorder="1" applyAlignment="1">
      <alignment horizontal="center"/>
    </xf>
    <xf numFmtId="0" fontId="1" fillId="6" borderId="40" xfId="0" applyFont="1" applyFill="1" applyBorder="1" applyAlignment="1">
      <alignment horizontal="center"/>
    </xf>
    <xf numFmtId="0" fontId="1" fillId="6" borderId="30" xfId="0" applyFont="1" applyFill="1" applyBorder="1" applyAlignment="1">
      <alignment horizontal="center"/>
    </xf>
    <xf numFmtId="0" fontId="0" fillId="0" borderId="0" xfId="0"/>
    <xf numFmtId="0" fontId="0" fillId="0" borderId="0" xfId="0" applyFont="1"/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0" xfId="0"/>
    <xf numFmtId="0" fontId="0" fillId="0" borderId="0" xfId="0" applyFont="1"/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164" fontId="0" fillId="3" borderId="25" xfId="0" applyNumberFormat="1" applyFill="1" applyBorder="1" applyAlignment="1">
      <alignment horizontal="center"/>
    </xf>
    <xf numFmtId="0" fontId="0" fillId="0" borderId="0" xfId="0"/>
    <xf numFmtId="0" fontId="0" fillId="0" borderId="0" xfId="0" applyFont="1"/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3" xfId="0" applyBorder="1"/>
    <xf numFmtId="0" fontId="0" fillId="0" borderId="14" xfId="0" applyBorder="1"/>
    <xf numFmtId="0" fontId="0" fillId="0" borderId="4" xfId="0" applyBorder="1"/>
    <xf numFmtId="0" fontId="0" fillId="0" borderId="45" xfId="0" applyBorder="1"/>
    <xf numFmtId="0" fontId="0" fillId="0" borderId="0" xfId="0"/>
    <xf numFmtId="0" fontId="0" fillId="0" borderId="0" xfId="0" applyFont="1"/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164" fontId="0" fillId="0" borderId="25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" fontId="0" fillId="0" borderId="38" xfId="0" applyNumberFormat="1" applyFill="1" applyBorder="1" applyAlignment="1">
      <alignment horizontal="center"/>
    </xf>
    <xf numFmtId="1" fontId="0" fillId="0" borderId="23" xfId="0" applyNumberFormat="1" applyFill="1" applyBorder="1" applyAlignment="1">
      <alignment horizontal="center"/>
    </xf>
    <xf numFmtId="1" fontId="0" fillId="0" borderId="26" xfId="0" applyNumberFormat="1" applyFill="1" applyBorder="1" applyAlignment="1">
      <alignment horizontal="center"/>
    </xf>
    <xf numFmtId="0" fontId="0" fillId="0" borderId="0" xfId="0"/>
    <xf numFmtId="0" fontId="0" fillId="0" borderId="0" xfId="0" applyFont="1"/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0" xfId="0"/>
    <xf numFmtId="0" fontId="0" fillId="0" borderId="0" xfId="0" applyFont="1"/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0" xfId="0"/>
    <xf numFmtId="0" fontId="0" fillId="0" borderId="0" xfId="0" applyFont="1"/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0" xfId="0"/>
    <xf numFmtId="0" fontId="0" fillId="0" borderId="0" xfId="0" applyFont="1"/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0" xfId="0"/>
    <xf numFmtId="0" fontId="0" fillId="0" borderId="0" xfId="0" applyFont="1"/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0" xfId="0"/>
    <xf numFmtId="0" fontId="0" fillId="0" borderId="0" xfId="0" applyFont="1"/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0" xfId="0"/>
    <xf numFmtId="0" fontId="0" fillId="0" borderId="0" xfId="0" applyFont="1"/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0" xfId="0"/>
    <xf numFmtId="0" fontId="0" fillId="0" borderId="0" xfId="0" applyFont="1"/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1" fontId="0" fillId="0" borderId="2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2" borderId="12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6" borderId="15" xfId="0" applyFont="1" applyFill="1" applyBorder="1" applyAlignment="1">
      <alignment horizontal="center"/>
    </xf>
    <xf numFmtId="0" fontId="1" fillId="6" borderId="16" xfId="0" applyFont="1" applyFill="1" applyBorder="1" applyAlignment="1">
      <alignment horizontal="center"/>
    </xf>
    <xf numFmtId="0" fontId="1" fillId="6" borderId="17" xfId="0" applyFont="1" applyFill="1" applyBorder="1" applyAlignment="1">
      <alignment horizontal="center"/>
    </xf>
    <xf numFmtId="0" fontId="1" fillId="6" borderId="40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7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1" fillId="6" borderId="41" xfId="0" applyFont="1" applyFill="1" applyBorder="1" applyAlignment="1">
      <alignment horizontal="center"/>
    </xf>
    <xf numFmtId="0" fontId="5" fillId="4" borderId="42" xfId="0" applyFont="1" applyFill="1" applyBorder="1" applyAlignment="1">
      <alignment horizontal="center"/>
    </xf>
    <xf numFmtId="0" fontId="5" fillId="4" borderId="43" xfId="0" applyFont="1" applyFill="1" applyBorder="1" applyAlignment="1">
      <alignment horizontal="center"/>
    </xf>
    <xf numFmtId="0" fontId="5" fillId="4" borderId="44" xfId="0" applyFont="1" applyFill="1" applyBorder="1" applyAlignment="1">
      <alignment horizontal="center"/>
    </xf>
    <xf numFmtId="0" fontId="1" fillId="6" borderId="30" xfId="0" applyFont="1" applyFill="1" applyBorder="1" applyAlignment="1">
      <alignment horizontal="center"/>
    </xf>
    <xf numFmtId="0" fontId="5" fillId="5" borderId="36" xfId="0" applyFont="1" applyFill="1" applyBorder="1" applyAlignment="1">
      <alignment horizontal="center"/>
    </xf>
    <xf numFmtId="0" fontId="5" fillId="5" borderId="46" xfId="0" applyFont="1" applyFill="1" applyBorder="1" applyAlignment="1">
      <alignment horizontal="center"/>
    </xf>
    <xf numFmtId="0" fontId="5" fillId="5" borderId="47" xfId="0" applyFont="1" applyFill="1" applyBorder="1" applyAlignment="1">
      <alignment horizontal="center"/>
    </xf>
    <xf numFmtId="0" fontId="1" fillId="6" borderId="18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1" fillId="6" borderId="27" xfId="0" applyFont="1" applyFill="1" applyBorder="1" applyAlignment="1">
      <alignment horizontal="center"/>
    </xf>
    <xf numFmtId="0" fontId="1" fillId="6" borderId="28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164" fontId="0" fillId="3" borderId="29" xfId="0" applyNumberFormat="1" applyFill="1" applyBorder="1" applyAlignment="1">
      <alignment horizontal="center"/>
    </xf>
    <xf numFmtId="1" fontId="0" fillId="3" borderId="23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39"/>
  <sheetViews>
    <sheetView topLeftCell="A19" workbookViewId="0">
      <selection activeCell="I38" sqref="I38"/>
    </sheetView>
  </sheetViews>
  <sheetFormatPr defaultRowHeight="15" x14ac:dyDescent="0.25"/>
  <cols>
    <col min="1" max="1" width="4.28515625" customWidth="1"/>
    <col min="2" max="2" width="15" customWidth="1"/>
  </cols>
  <sheetData>
    <row r="3" spans="1:13" x14ac:dyDescent="0.25">
      <c r="A3" s="84" t="s">
        <v>0</v>
      </c>
      <c r="B3" s="83"/>
      <c r="C3" s="83"/>
      <c r="D3" s="84" t="s">
        <v>1</v>
      </c>
      <c r="E3" s="83"/>
      <c r="F3" s="83"/>
      <c r="G3" s="83"/>
      <c r="H3" s="83"/>
      <c r="I3" s="83"/>
      <c r="J3" s="83"/>
      <c r="K3" s="84" t="s">
        <v>52</v>
      </c>
      <c r="L3" s="83"/>
      <c r="M3" s="83"/>
    </row>
    <row r="4" spans="1:13" x14ac:dyDescent="0.25">
      <c r="A4" s="84" t="s">
        <v>2</v>
      </c>
      <c r="B4" s="83"/>
      <c r="C4" s="83"/>
      <c r="D4" s="83"/>
      <c r="E4" s="83"/>
      <c r="F4" s="83"/>
      <c r="G4" s="83"/>
      <c r="H4" s="83"/>
      <c r="I4" s="84" t="s">
        <v>3</v>
      </c>
      <c r="J4" s="83"/>
      <c r="K4" s="84" t="s">
        <v>53</v>
      </c>
      <c r="L4" s="83"/>
      <c r="M4" s="83"/>
    </row>
    <row r="5" spans="1:13" x14ac:dyDescent="0.25">
      <c r="A5" s="84" t="s">
        <v>4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</row>
    <row r="6" spans="1:13" x14ac:dyDescent="0.25">
      <c r="A6" s="84" t="s">
        <v>45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</row>
    <row r="7" spans="1:13" x14ac:dyDescent="0.25">
      <c r="A7" s="84" t="s">
        <v>51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</row>
    <row r="8" spans="1:13" x14ac:dyDescent="0.25">
      <c r="A8" s="84" t="s">
        <v>5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</row>
    <row r="9" spans="1:13" x14ac:dyDescent="0.25">
      <c r="A9" s="71"/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</row>
    <row r="10" spans="1:13" x14ac:dyDescent="0.25">
      <c r="A10" s="71"/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</row>
    <row r="11" spans="1:13" x14ac:dyDescent="0.25">
      <c r="A11" s="71"/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</row>
    <row r="12" spans="1:13" x14ac:dyDescent="0.25">
      <c r="A12" s="83"/>
      <c r="B12" s="83" t="s">
        <v>6</v>
      </c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</row>
    <row r="13" spans="1:13" x14ac:dyDescent="0.25">
      <c r="A13" s="83"/>
      <c r="B13" s="85">
        <v>1</v>
      </c>
      <c r="C13" s="85">
        <v>2</v>
      </c>
      <c r="D13" s="85">
        <v>3</v>
      </c>
      <c r="E13" s="85">
        <v>4</v>
      </c>
      <c r="F13" s="85">
        <v>5</v>
      </c>
      <c r="G13" s="85">
        <v>6</v>
      </c>
      <c r="H13" s="85">
        <v>7</v>
      </c>
      <c r="I13" s="85">
        <v>8</v>
      </c>
      <c r="J13" s="85">
        <v>9</v>
      </c>
      <c r="K13" s="85">
        <v>10</v>
      </c>
      <c r="L13" s="85">
        <v>11</v>
      </c>
      <c r="M13" s="85">
        <v>12</v>
      </c>
    </row>
    <row r="14" spans="1:13" x14ac:dyDescent="0.25">
      <c r="A14" s="85" t="s">
        <v>7</v>
      </c>
      <c r="B14" s="86">
        <v>971</v>
      </c>
      <c r="C14" s="87">
        <v>419</v>
      </c>
      <c r="D14" s="87">
        <v>398</v>
      </c>
      <c r="E14" s="87">
        <v>470</v>
      </c>
      <c r="F14" s="87">
        <v>322</v>
      </c>
      <c r="G14" s="87">
        <v>423</v>
      </c>
      <c r="H14" s="87">
        <v>394</v>
      </c>
      <c r="I14" s="87">
        <v>369</v>
      </c>
      <c r="J14" s="87">
        <v>321</v>
      </c>
      <c r="K14" s="87">
        <v>275</v>
      </c>
      <c r="L14" s="87"/>
      <c r="M14" s="88"/>
    </row>
    <row r="15" spans="1:13" x14ac:dyDescent="0.25">
      <c r="A15" s="85" t="s">
        <v>8</v>
      </c>
      <c r="B15" s="89">
        <v>751</v>
      </c>
      <c r="C15" s="90">
        <v>986</v>
      </c>
      <c r="D15" s="90">
        <v>4347</v>
      </c>
      <c r="E15" s="90">
        <v>409</v>
      </c>
      <c r="F15" s="90">
        <v>473</v>
      </c>
      <c r="G15" s="90">
        <v>522</v>
      </c>
      <c r="H15" s="90">
        <v>432</v>
      </c>
      <c r="I15" s="90">
        <v>421</v>
      </c>
      <c r="J15" s="90">
        <v>1006</v>
      </c>
      <c r="K15" s="90">
        <v>353</v>
      </c>
      <c r="L15" s="90"/>
      <c r="M15" s="91"/>
    </row>
    <row r="16" spans="1:13" x14ac:dyDescent="0.25">
      <c r="A16" s="85" t="s">
        <v>9</v>
      </c>
      <c r="B16" s="89">
        <v>455</v>
      </c>
      <c r="C16" s="90">
        <v>485</v>
      </c>
      <c r="D16" s="90">
        <v>436</v>
      </c>
      <c r="E16" s="90">
        <v>381</v>
      </c>
      <c r="F16" s="90">
        <v>438</v>
      </c>
      <c r="G16" s="90">
        <v>447</v>
      </c>
      <c r="H16" s="90">
        <v>331</v>
      </c>
      <c r="I16" s="90">
        <v>420</v>
      </c>
      <c r="J16" s="90">
        <v>364</v>
      </c>
      <c r="K16" s="90">
        <v>343</v>
      </c>
      <c r="L16" s="90"/>
      <c r="M16" s="91"/>
    </row>
    <row r="17" spans="1:19" x14ac:dyDescent="0.25">
      <c r="A17" s="85" t="s">
        <v>10</v>
      </c>
      <c r="B17" s="89">
        <v>441</v>
      </c>
      <c r="C17" s="90">
        <v>560</v>
      </c>
      <c r="D17" s="90">
        <v>531</v>
      </c>
      <c r="E17" s="90">
        <v>432</v>
      </c>
      <c r="F17" s="90">
        <v>429</v>
      </c>
      <c r="G17" s="90">
        <v>424</v>
      </c>
      <c r="H17" s="90">
        <v>471</v>
      </c>
      <c r="I17" s="90">
        <v>518</v>
      </c>
      <c r="J17" s="90">
        <v>694</v>
      </c>
      <c r="K17" s="90">
        <v>340</v>
      </c>
      <c r="L17" s="90"/>
      <c r="M17" s="91"/>
    </row>
    <row r="18" spans="1:19" x14ac:dyDescent="0.25">
      <c r="A18" s="85" t="s">
        <v>11</v>
      </c>
      <c r="B18" s="89">
        <v>518</v>
      </c>
      <c r="C18" s="90">
        <v>536</v>
      </c>
      <c r="D18" s="90">
        <v>477</v>
      </c>
      <c r="E18" s="90">
        <v>464</v>
      </c>
      <c r="F18" s="90">
        <v>624</v>
      </c>
      <c r="G18" s="90">
        <v>510</v>
      </c>
      <c r="H18" s="90">
        <v>418</v>
      </c>
      <c r="I18" s="90">
        <v>413</v>
      </c>
      <c r="J18" s="90">
        <v>458</v>
      </c>
      <c r="K18" s="90">
        <v>401</v>
      </c>
      <c r="L18" s="90"/>
      <c r="M18" s="91"/>
    </row>
    <row r="19" spans="1:19" x14ac:dyDescent="0.25">
      <c r="A19" s="85" t="s">
        <v>12</v>
      </c>
      <c r="B19" s="89">
        <v>447</v>
      </c>
      <c r="C19" s="90">
        <v>378</v>
      </c>
      <c r="D19" s="90">
        <v>456</v>
      </c>
      <c r="E19" s="90">
        <v>314</v>
      </c>
      <c r="F19" s="90">
        <v>347</v>
      </c>
      <c r="G19" s="90">
        <v>413</v>
      </c>
      <c r="H19" s="90">
        <v>342</v>
      </c>
      <c r="I19" s="90">
        <v>384</v>
      </c>
      <c r="J19" s="90">
        <v>381</v>
      </c>
      <c r="K19" s="90">
        <v>387</v>
      </c>
      <c r="L19" s="90"/>
      <c r="M19" s="91"/>
    </row>
    <row r="20" spans="1:19" x14ac:dyDescent="0.25">
      <c r="A20" s="85" t="s">
        <v>13</v>
      </c>
      <c r="B20" s="89">
        <v>425</v>
      </c>
      <c r="C20" s="90">
        <v>444</v>
      </c>
      <c r="D20" s="90">
        <v>480</v>
      </c>
      <c r="E20" s="90">
        <v>508</v>
      </c>
      <c r="F20" s="90">
        <v>628</v>
      </c>
      <c r="G20" s="90">
        <v>712</v>
      </c>
      <c r="H20" s="90">
        <v>648</v>
      </c>
      <c r="I20" s="90">
        <v>473</v>
      </c>
      <c r="J20" s="90">
        <v>471</v>
      </c>
      <c r="K20" s="90">
        <v>434</v>
      </c>
      <c r="L20" s="90"/>
      <c r="M20" s="91"/>
    </row>
    <row r="21" spans="1:19" x14ac:dyDescent="0.25">
      <c r="A21" s="85" t="s">
        <v>14</v>
      </c>
      <c r="B21" s="92">
        <v>597</v>
      </c>
      <c r="C21" s="93">
        <v>536</v>
      </c>
      <c r="D21" s="93">
        <v>544</v>
      </c>
      <c r="E21" s="93">
        <v>2168</v>
      </c>
      <c r="F21" s="93">
        <v>675</v>
      </c>
      <c r="G21" s="93">
        <v>540</v>
      </c>
      <c r="H21" s="93">
        <v>592</v>
      </c>
      <c r="I21" s="93">
        <v>447</v>
      </c>
      <c r="J21" s="93">
        <v>525</v>
      </c>
      <c r="K21" s="93">
        <v>355</v>
      </c>
      <c r="L21" s="93"/>
      <c r="M21" s="94"/>
    </row>
    <row r="23" spans="1:19" ht="15.75" thickBot="1" x14ac:dyDescent="0.3"/>
    <row r="24" spans="1:19" x14ac:dyDescent="0.25">
      <c r="B24" s="230" t="s">
        <v>15</v>
      </c>
      <c r="C24" s="227" t="s">
        <v>19</v>
      </c>
      <c r="D24" s="227"/>
      <c r="E24" s="227"/>
      <c r="F24" s="227"/>
      <c r="G24" s="228"/>
      <c r="H24" s="229" t="s">
        <v>26</v>
      </c>
      <c r="I24" s="227"/>
      <c r="J24" s="227"/>
      <c r="K24" s="227"/>
      <c r="L24" s="228"/>
      <c r="M24" s="229" t="s">
        <v>27</v>
      </c>
      <c r="N24" s="227"/>
      <c r="O24" s="227"/>
      <c r="P24" s="227"/>
      <c r="Q24" s="228"/>
    </row>
    <row r="25" spans="1:19" x14ac:dyDescent="0.25">
      <c r="B25" s="231"/>
      <c r="C25" s="8" t="s">
        <v>16</v>
      </c>
      <c r="D25" s="8" t="s">
        <v>17</v>
      </c>
      <c r="E25" s="8" t="s">
        <v>18</v>
      </c>
      <c r="F25" s="2" t="s">
        <v>20</v>
      </c>
      <c r="G25" s="17" t="s">
        <v>21</v>
      </c>
      <c r="H25" s="16" t="s">
        <v>16</v>
      </c>
      <c r="I25" s="8" t="s">
        <v>17</v>
      </c>
      <c r="J25" s="8" t="s">
        <v>18</v>
      </c>
      <c r="K25" s="2" t="s">
        <v>20</v>
      </c>
      <c r="L25" s="17" t="s">
        <v>21</v>
      </c>
      <c r="M25" s="16" t="s">
        <v>16</v>
      </c>
      <c r="N25" s="8" t="s">
        <v>17</v>
      </c>
      <c r="O25" s="8" t="s">
        <v>18</v>
      </c>
      <c r="P25" s="2" t="s">
        <v>20</v>
      </c>
      <c r="Q25" s="17" t="s">
        <v>21</v>
      </c>
    </row>
    <row r="26" spans="1:19" x14ac:dyDescent="0.25">
      <c r="B26" s="42" t="s">
        <v>43</v>
      </c>
      <c r="C26" s="3">
        <f>B14</f>
        <v>971</v>
      </c>
      <c r="D26" s="3">
        <f>C14</f>
        <v>419</v>
      </c>
      <c r="E26" s="3">
        <f>D14</f>
        <v>398</v>
      </c>
      <c r="F26" s="9">
        <f>AVERAGE(C26:E26)</f>
        <v>596</v>
      </c>
      <c r="G26" s="19">
        <f t="shared" ref="G26:G33" si="0">F26/$G$36</f>
        <v>1.818459191456903</v>
      </c>
      <c r="H26" s="24">
        <f>E14</f>
        <v>470</v>
      </c>
      <c r="I26" s="29">
        <f t="shared" ref="I26:J33" si="1">F14</f>
        <v>322</v>
      </c>
      <c r="J26" s="29">
        <f t="shared" si="1"/>
        <v>423</v>
      </c>
      <c r="K26" s="9">
        <f>AVERAGE(H26:J26)</f>
        <v>405</v>
      </c>
      <c r="L26" s="19">
        <f t="shared" ref="L26:L33" si="2">K26/$G$36</f>
        <v>1.2356979405034325</v>
      </c>
      <c r="M26" s="24">
        <f>H14</f>
        <v>394</v>
      </c>
      <c r="N26" s="1">
        <f t="shared" ref="N26:O33" si="3">I14</f>
        <v>369</v>
      </c>
      <c r="O26" s="1">
        <f t="shared" si="3"/>
        <v>321</v>
      </c>
      <c r="P26" s="9">
        <f>AVERAGE(M26:O26)</f>
        <v>361.33333333333331</v>
      </c>
      <c r="Q26" s="19">
        <f t="shared" ref="Q26:Q33" si="4">P26/$G$36</f>
        <v>1.1024663107042969</v>
      </c>
    </row>
    <row r="27" spans="1:19" x14ac:dyDescent="0.25">
      <c r="B27" s="42" t="s">
        <v>40</v>
      </c>
      <c r="C27" s="3">
        <f t="shared" ref="C27:E27" si="5">B15</f>
        <v>751</v>
      </c>
      <c r="D27" s="3">
        <f t="shared" si="5"/>
        <v>986</v>
      </c>
      <c r="E27" s="3">
        <f t="shared" si="5"/>
        <v>4347</v>
      </c>
      <c r="F27" s="9">
        <f t="shared" ref="F27:F33" si="6">AVERAGE(C27:E27)</f>
        <v>2028</v>
      </c>
      <c r="G27" s="19">
        <f t="shared" si="0"/>
        <v>6.1876430205949653</v>
      </c>
      <c r="H27" s="24">
        <f t="shared" ref="H27:H33" si="7">E15</f>
        <v>409</v>
      </c>
      <c r="I27" s="29">
        <f t="shared" si="1"/>
        <v>473</v>
      </c>
      <c r="J27" s="29">
        <f t="shared" si="1"/>
        <v>522</v>
      </c>
      <c r="K27" s="9">
        <f t="shared" ref="K27:K33" si="8">AVERAGE(H27:J27)</f>
        <v>468</v>
      </c>
      <c r="L27" s="19">
        <f t="shared" si="2"/>
        <v>1.4279176201372998</v>
      </c>
      <c r="M27" s="24">
        <f t="shared" ref="M27:M33" si="9">H15</f>
        <v>432</v>
      </c>
      <c r="N27" s="1">
        <f t="shared" si="3"/>
        <v>421</v>
      </c>
      <c r="O27" s="1">
        <f t="shared" si="3"/>
        <v>1006</v>
      </c>
      <c r="P27" s="9">
        <f t="shared" ref="P27:P33" si="10">AVERAGE(M27:O27)</f>
        <v>619.66666666666663</v>
      </c>
      <c r="Q27" s="19">
        <f t="shared" si="4"/>
        <v>1.8906687007373506</v>
      </c>
    </row>
    <row r="28" spans="1:19" x14ac:dyDescent="0.25">
      <c r="B28" s="42" t="s">
        <v>34</v>
      </c>
      <c r="C28" s="3">
        <f t="shared" ref="C28:E28" si="11">B16</f>
        <v>455</v>
      </c>
      <c r="D28" s="3">
        <f t="shared" si="11"/>
        <v>485</v>
      </c>
      <c r="E28" s="3">
        <f t="shared" si="11"/>
        <v>436</v>
      </c>
      <c r="F28" s="9">
        <f t="shared" si="6"/>
        <v>458.66666666666669</v>
      </c>
      <c r="G28" s="19">
        <f t="shared" si="0"/>
        <v>1.399440630561912</v>
      </c>
      <c r="H28" s="24">
        <f t="shared" si="7"/>
        <v>381</v>
      </c>
      <c r="I28" s="1">
        <f t="shared" si="1"/>
        <v>438</v>
      </c>
      <c r="J28" s="1">
        <f t="shared" si="1"/>
        <v>447</v>
      </c>
      <c r="K28" s="9">
        <f t="shared" si="8"/>
        <v>422</v>
      </c>
      <c r="L28" s="19">
        <f t="shared" si="2"/>
        <v>1.2875667429443174</v>
      </c>
      <c r="M28" s="24">
        <f t="shared" si="9"/>
        <v>331</v>
      </c>
      <c r="N28" s="1">
        <f t="shared" si="3"/>
        <v>420</v>
      </c>
      <c r="O28" s="1">
        <f t="shared" si="3"/>
        <v>364</v>
      </c>
      <c r="P28" s="9">
        <f t="shared" si="10"/>
        <v>371.66666666666669</v>
      </c>
      <c r="Q28" s="19">
        <f t="shared" si="4"/>
        <v>1.1339944063056191</v>
      </c>
      <c r="S28" s="33"/>
    </row>
    <row r="29" spans="1:19" x14ac:dyDescent="0.25">
      <c r="B29" s="42" t="s">
        <v>33</v>
      </c>
      <c r="C29" s="3">
        <f t="shared" ref="C29:E29" si="12">B17</f>
        <v>441</v>
      </c>
      <c r="D29" s="3">
        <f t="shared" si="12"/>
        <v>560</v>
      </c>
      <c r="E29" s="3">
        <f t="shared" si="12"/>
        <v>531</v>
      </c>
      <c r="F29" s="9">
        <f t="shared" si="6"/>
        <v>510.66666666666669</v>
      </c>
      <c r="G29" s="19">
        <f t="shared" si="0"/>
        <v>1.5580981439105011</v>
      </c>
      <c r="H29" s="24">
        <f t="shared" si="7"/>
        <v>432</v>
      </c>
      <c r="I29" s="1">
        <f t="shared" si="1"/>
        <v>429</v>
      </c>
      <c r="J29" s="1">
        <f t="shared" si="1"/>
        <v>424</v>
      </c>
      <c r="K29" s="9">
        <f t="shared" si="8"/>
        <v>428.33333333333331</v>
      </c>
      <c r="L29" s="19">
        <f t="shared" si="2"/>
        <v>1.3068904144419018</v>
      </c>
      <c r="M29" s="24">
        <f t="shared" si="9"/>
        <v>471</v>
      </c>
      <c r="N29" s="1">
        <f t="shared" si="3"/>
        <v>518</v>
      </c>
      <c r="O29" s="1">
        <f t="shared" si="3"/>
        <v>694</v>
      </c>
      <c r="P29" s="9">
        <f t="shared" si="10"/>
        <v>561</v>
      </c>
      <c r="Q29" s="19">
        <f t="shared" si="4"/>
        <v>1.7116704805491991</v>
      </c>
    </row>
    <row r="30" spans="1:19" x14ac:dyDescent="0.25">
      <c r="B30" s="42" t="s">
        <v>32</v>
      </c>
      <c r="C30" s="3">
        <f t="shared" ref="C30:E30" si="13">B18</f>
        <v>518</v>
      </c>
      <c r="D30" s="3">
        <f t="shared" si="13"/>
        <v>536</v>
      </c>
      <c r="E30" s="3">
        <f t="shared" si="13"/>
        <v>477</v>
      </c>
      <c r="F30" s="9">
        <f t="shared" si="6"/>
        <v>510.33333333333331</v>
      </c>
      <c r="G30" s="19">
        <f t="shared" si="0"/>
        <v>1.5570811085685228</v>
      </c>
      <c r="H30" s="24">
        <f t="shared" si="7"/>
        <v>464</v>
      </c>
      <c r="I30" s="1">
        <f t="shared" si="1"/>
        <v>624</v>
      </c>
      <c r="J30" s="1">
        <f t="shared" si="1"/>
        <v>510</v>
      </c>
      <c r="K30" s="9">
        <f t="shared" si="8"/>
        <v>532.66666666666663</v>
      </c>
      <c r="L30" s="19">
        <f t="shared" si="2"/>
        <v>1.6252224764810577</v>
      </c>
      <c r="M30" s="24">
        <f t="shared" si="9"/>
        <v>418</v>
      </c>
      <c r="N30" s="1">
        <f t="shared" si="3"/>
        <v>413</v>
      </c>
      <c r="O30" s="1">
        <f t="shared" si="3"/>
        <v>458</v>
      </c>
      <c r="P30" s="9">
        <f t="shared" si="10"/>
        <v>429.66666666666669</v>
      </c>
      <c r="Q30" s="19">
        <f t="shared" si="4"/>
        <v>1.3109585558098145</v>
      </c>
    </row>
    <row r="31" spans="1:19" x14ac:dyDescent="0.25">
      <c r="B31" s="42" t="s">
        <v>57</v>
      </c>
      <c r="C31" s="3">
        <f t="shared" ref="C31:E31" si="14">B19</f>
        <v>447</v>
      </c>
      <c r="D31" s="3">
        <f t="shared" si="14"/>
        <v>378</v>
      </c>
      <c r="E31" s="3">
        <f t="shared" si="14"/>
        <v>456</v>
      </c>
      <c r="F31" s="9">
        <f t="shared" si="6"/>
        <v>427</v>
      </c>
      <c r="G31" s="19">
        <f t="shared" si="0"/>
        <v>1.3028222730739893</v>
      </c>
      <c r="H31" s="24">
        <f t="shared" si="7"/>
        <v>314</v>
      </c>
      <c r="I31" s="1">
        <f t="shared" si="1"/>
        <v>347</v>
      </c>
      <c r="J31" s="1">
        <f t="shared" si="1"/>
        <v>413</v>
      </c>
      <c r="K31" s="9">
        <f t="shared" si="8"/>
        <v>358</v>
      </c>
      <c r="L31" s="19">
        <f t="shared" si="2"/>
        <v>1.0922959572845157</v>
      </c>
      <c r="M31" s="24">
        <f t="shared" si="9"/>
        <v>342</v>
      </c>
      <c r="N31" s="1">
        <f t="shared" si="3"/>
        <v>384</v>
      </c>
      <c r="O31" s="1">
        <f t="shared" si="3"/>
        <v>381</v>
      </c>
      <c r="P31" s="9">
        <f t="shared" si="10"/>
        <v>369</v>
      </c>
      <c r="Q31" s="19">
        <f t="shared" si="4"/>
        <v>1.125858123569794</v>
      </c>
    </row>
    <row r="32" spans="1:19" x14ac:dyDescent="0.25">
      <c r="B32" s="42" t="s">
        <v>58</v>
      </c>
      <c r="C32" s="3">
        <f t="shared" ref="C32:E32" si="15">B20</f>
        <v>425</v>
      </c>
      <c r="D32" s="3">
        <f t="shared" si="15"/>
        <v>444</v>
      </c>
      <c r="E32" s="3">
        <f t="shared" si="15"/>
        <v>480</v>
      </c>
      <c r="F32" s="9">
        <f t="shared" si="6"/>
        <v>449.66666666666669</v>
      </c>
      <c r="G32" s="19">
        <f t="shared" si="0"/>
        <v>1.3719806763285025</v>
      </c>
      <c r="H32" s="24">
        <f t="shared" si="7"/>
        <v>508</v>
      </c>
      <c r="I32" s="1">
        <f t="shared" si="1"/>
        <v>628</v>
      </c>
      <c r="J32" s="1">
        <f t="shared" si="1"/>
        <v>712</v>
      </c>
      <c r="K32" s="9">
        <f t="shared" si="8"/>
        <v>616</v>
      </c>
      <c r="L32" s="19">
        <f t="shared" si="2"/>
        <v>1.8794813119755911</v>
      </c>
      <c r="M32" s="24">
        <f t="shared" si="9"/>
        <v>648</v>
      </c>
      <c r="N32" s="1">
        <f t="shared" si="3"/>
        <v>473</v>
      </c>
      <c r="O32" s="1">
        <f t="shared" si="3"/>
        <v>471</v>
      </c>
      <c r="P32" s="9">
        <f t="shared" si="10"/>
        <v>530.66666666666663</v>
      </c>
      <c r="Q32" s="19">
        <f t="shared" si="4"/>
        <v>1.6191202644291889</v>
      </c>
      <c r="S32" s="33"/>
    </row>
    <row r="33" spans="2:19" ht="15.75" thickBot="1" x14ac:dyDescent="0.3">
      <c r="B33" s="43" t="s">
        <v>38</v>
      </c>
      <c r="C33" s="21">
        <f t="shared" ref="C33:E33" si="16">B21</f>
        <v>597</v>
      </c>
      <c r="D33" s="21">
        <f t="shared" si="16"/>
        <v>536</v>
      </c>
      <c r="E33" s="21">
        <f t="shared" si="16"/>
        <v>544</v>
      </c>
      <c r="F33" s="22">
        <f t="shared" si="6"/>
        <v>559</v>
      </c>
      <c r="G33" s="23">
        <f t="shared" si="0"/>
        <v>1.7055682684973303</v>
      </c>
      <c r="H33" s="25">
        <f t="shared" si="7"/>
        <v>2168</v>
      </c>
      <c r="I33" s="26">
        <f t="shared" si="1"/>
        <v>675</v>
      </c>
      <c r="J33" s="26">
        <f t="shared" si="1"/>
        <v>540</v>
      </c>
      <c r="K33" s="22">
        <f t="shared" si="8"/>
        <v>1127.6666666666667</v>
      </c>
      <c r="L33" s="23">
        <f t="shared" si="2"/>
        <v>3.4406305619120268</v>
      </c>
      <c r="M33" s="25">
        <f t="shared" si="9"/>
        <v>592</v>
      </c>
      <c r="N33" s="26">
        <f t="shared" si="3"/>
        <v>447</v>
      </c>
      <c r="O33" s="26">
        <f t="shared" si="3"/>
        <v>525</v>
      </c>
      <c r="P33" s="22">
        <f t="shared" si="10"/>
        <v>521.33333333333337</v>
      </c>
      <c r="Q33" s="23">
        <f t="shared" si="4"/>
        <v>1.5906432748538013</v>
      </c>
      <c r="S33" s="33"/>
    </row>
    <row r="35" spans="2:19" x14ac:dyDescent="0.25">
      <c r="B35" s="2" t="s">
        <v>22</v>
      </c>
      <c r="C35" s="7" t="s">
        <v>16</v>
      </c>
      <c r="D35" s="8" t="s">
        <v>17</v>
      </c>
      <c r="E35" s="8" t="s">
        <v>18</v>
      </c>
      <c r="F35" s="8" t="s">
        <v>31</v>
      </c>
      <c r="G35" s="32" t="s">
        <v>20</v>
      </c>
    </row>
    <row r="36" spans="2:19" x14ac:dyDescent="0.25">
      <c r="B36" s="13" t="s">
        <v>23</v>
      </c>
      <c r="C36" s="11">
        <f>K14</f>
        <v>275</v>
      </c>
      <c r="D36" s="12">
        <f>K15</f>
        <v>353</v>
      </c>
      <c r="E36" s="12">
        <f>K16</f>
        <v>343</v>
      </c>
      <c r="F36" s="28">
        <f>K17</f>
        <v>340</v>
      </c>
      <c r="G36" s="15">
        <f>AVERAGE(C36:F36)</f>
        <v>327.75</v>
      </c>
      <c r="S36" s="33"/>
    </row>
    <row r="37" spans="2:19" x14ac:dyDescent="0.25">
      <c r="B37" s="14" t="s">
        <v>25</v>
      </c>
      <c r="C37" s="4">
        <f>K18</f>
        <v>401</v>
      </c>
      <c r="D37" s="5">
        <f>K19</f>
        <v>387</v>
      </c>
      <c r="E37" s="5">
        <f>K20</f>
        <v>434</v>
      </c>
      <c r="F37" s="5">
        <f>K21</f>
        <v>355</v>
      </c>
      <c r="G37" s="10">
        <f>AVERAGE(C37:F37)</f>
        <v>394.25</v>
      </c>
      <c r="S37" s="33"/>
    </row>
    <row r="39" spans="2:19" x14ac:dyDescent="0.25">
      <c r="B39" s="27" t="s">
        <v>24</v>
      </c>
      <c r="C39" t="s">
        <v>28</v>
      </c>
    </row>
  </sheetData>
  <mergeCells count="4">
    <mergeCell ref="C24:G24"/>
    <mergeCell ref="H24:L24"/>
    <mergeCell ref="M24:Q24"/>
    <mergeCell ref="B24:B25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37"/>
  <sheetViews>
    <sheetView topLeftCell="A16" workbookViewId="0">
      <selection activeCell="J36" sqref="J36"/>
    </sheetView>
  </sheetViews>
  <sheetFormatPr defaultRowHeight="15" x14ac:dyDescent="0.25"/>
  <cols>
    <col min="1" max="1" width="4.28515625" style="129" customWidth="1"/>
    <col min="2" max="2" width="14.7109375" style="129" customWidth="1"/>
    <col min="3" max="16384" width="9.140625" style="129"/>
  </cols>
  <sheetData>
    <row r="3" spans="1:13" x14ac:dyDescent="0.25">
      <c r="A3" s="142" t="s">
        <v>0</v>
      </c>
      <c r="B3" s="141"/>
      <c r="C3" s="141"/>
      <c r="D3" s="142" t="s">
        <v>1</v>
      </c>
      <c r="E3" s="141"/>
      <c r="F3" s="141"/>
      <c r="G3" s="141"/>
      <c r="H3" s="141"/>
      <c r="I3" s="141"/>
      <c r="J3" s="141"/>
      <c r="K3" s="142" t="s">
        <v>66</v>
      </c>
      <c r="L3" s="141"/>
      <c r="M3" s="141"/>
    </row>
    <row r="4" spans="1:13" x14ac:dyDescent="0.25">
      <c r="A4" s="142" t="s">
        <v>2</v>
      </c>
      <c r="B4" s="141"/>
      <c r="C4" s="141"/>
      <c r="D4" s="141"/>
      <c r="E4" s="141"/>
      <c r="F4" s="141"/>
      <c r="G4" s="141"/>
      <c r="H4" s="141"/>
      <c r="I4" s="142" t="s">
        <v>3</v>
      </c>
      <c r="J4" s="141"/>
      <c r="K4" s="142" t="s">
        <v>67</v>
      </c>
      <c r="L4" s="141"/>
      <c r="M4" s="141"/>
    </row>
    <row r="5" spans="1:13" x14ac:dyDescent="0.25">
      <c r="A5" s="142" t="s">
        <v>4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</row>
    <row r="6" spans="1:13" x14ac:dyDescent="0.25">
      <c r="A6" s="142" t="s">
        <v>68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</row>
    <row r="7" spans="1:13" x14ac:dyDescent="0.25">
      <c r="A7" s="142" t="s">
        <v>65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</row>
    <row r="8" spans="1:13" x14ac:dyDescent="0.25">
      <c r="A8" s="142" t="s">
        <v>5</v>
      </c>
      <c r="B8" s="141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</row>
    <row r="12" spans="1:13" x14ac:dyDescent="0.25">
      <c r="A12" s="141"/>
      <c r="B12" s="141" t="s">
        <v>6</v>
      </c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</row>
    <row r="13" spans="1:13" x14ac:dyDescent="0.25">
      <c r="A13" s="141"/>
      <c r="B13" s="143">
        <v>1</v>
      </c>
      <c r="C13" s="143">
        <v>2</v>
      </c>
      <c r="D13" s="143">
        <v>3</v>
      </c>
      <c r="E13" s="143">
        <v>4</v>
      </c>
      <c r="F13" s="143">
        <v>5</v>
      </c>
      <c r="G13" s="143">
        <v>6</v>
      </c>
      <c r="H13" s="143">
        <v>7</v>
      </c>
      <c r="I13" s="143">
        <v>8</v>
      </c>
      <c r="J13" s="143">
        <v>9</v>
      </c>
      <c r="K13" s="143">
        <v>10</v>
      </c>
      <c r="L13" s="143">
        <v>11</v>
      </c>
      <c r="M13" s="143">
        <v>12</v>
      </c>
    </row>
    <row r="14" spans="1:13" x14ac:dyDescent="0.25">
      <c r="A14" s="143" t="s">
        <v>7</v>
      </c>
      <c r="B14" s="144">
        <v>769</v>
      </c>
      <c r="C14" s="145">
        <v>1803</v>
      </c>
      <c r="D14" s="145">
        <v>733</v>
      </c>
      <c r="E14" s="145">
        <v>587</v>
      </c>
      <c r="F14" s="145">
        <v>716</v>
      </c>
      <c r="G14" s="145">
        <v>880</v>
      </c>
      <c r="H14" s="145">
        <v>624</v>
      </c>
      <c r="I14" s="145">
        <v>675</v>
      </c>
      <c r="J14" s="145">
        <v>502</v>
      </c>
      <c r="K14" s="145">
        <v>435</v>
      </c>
      <c r="L14" s="145"/>
      <c r="M14" s="146"/>
    </row>
    <row r="15" spans="1:13" x14ac:dyDescent="0.25">
      <c r="A15" s="143" t="s">
        <v>8</v>
      </c>
      <c r="B15" s="147">
        <v>586</v>
      </c>
      <c r="C15" s="148">
        <v>654</v>
      </c>
      <c r="D15" s="148">
        <v>641</v>
      </c>
      <c r="E15" s="148">
        <v>566</v>
      </c>
      <c r="F15" s="148">
        <v>533</v>
      </c>
      <c r="G15" s="148">
        <v>589</v>
      </c>
      <c r="H15" s="148">
        <v>518</v>
      </c>
      <c r="I15" s="148">
        <v>584</v>
      </c>
      <c r="J15" s="148">
        <v>618</v>
      </c>
      <c r="K15" s="148">
        <v>521</v>
      </c>
      <c r="L15" s="148"/>
      <c r="M15" s="149"/>
    </row>
    <row r="16" spans="1:13" x14ac:dyDescent="0.25">
      <c r="A16" s="143" t="s">
        <v>9</v>
      </c>
      <c r="B16" s="147">
        <v>2733</v>
      </c>
      <c r="C16" s="148">
        <v>3033</v>
      </c>
      <c r="D16" s="148">
        <v>3360</v>
      </c>
      <c r="E16" s="148">
        <v>2213</v>
      </c>
      <c r="F16" s="148">
        <v>920</v>
      </c>
      <c r="G16" s="148">
        <v>914</v>
      </c>
      <c r="H16" s="148">
        <v>929</v>
      </c>
      <c r="I16" s="148">
        <v>890</v>
      </c>
      <c r="J16" s="148">
        <v>898</v>
      </c>
      <c r="K16" s="148">
        <v>833</v>
      </c>
      <c r="L16" s="148"/>
      <c r="M16" s="149"/>
    </row>
    <row r="17" spans="1:17" x14ac:dyDescent="0.25">
      <c r="A17" s="143" t="s">
        <v>10</v>
      </c>
      <c r="B17" s="147">
        <v>656</v>
      </c>
      <c r="C17" s="148">
        <v>1043</v>
      </c>
      <c r="D17" s="148">
        <v>648</v>
      </c>
      <c r="E17" s="148">
        <v>628</v>
      </c>
      <c r="F17" s="148">
        <v>1047</v>
      </c>
      <c r="G17" s="148">
        <v>696</v>
      </c>
      <c r="H17" s="148">
        <v>996</v>
      </c>
      <c r="I17" s="148">
        <v>642</v>
      </c>
      <c r="J17" s="148">
        <v>629</v>
      </c>
      <c r="K17" s="148">
        <v>679</v>
      </c>
      <c r="L17" s="148"/>
      <c r="M17" s="149"/>
    </row>
    <row r="18" spans="1:17" x14ac:dyDescent="0.25">
      <c r="A18" s="143" t="s">
        <v>11</v>
      </c>
      <c r="B18" s="147">
        <v>7893</v>
      </c>
      <c r="C18" s="148">
        <v>23579</v>
      </c>
      <c r="D18" s="148">
        <v>34363</v>
      </c>
      <c r="E18" s="148">
        <v>3661</v>
      </c>
      <c r="F18" s="148">
        <v>10292</v>
      </c>
      <c r="G18" s="148">
        <v>8544</v>
      </c>
      <c r="H18" s="148">
        <v>709</v>
      </c>
      <c r="I18" s="148">
        <v>956</v>
      </c>
      <c r="J18" s="148">
        <v>833</v>
      </c>
      <c r="K18" s="148">
        <v>915</v>
      </c>
      <c r="L18" s="148"/>
      <c r="M18" s="149"/>
    </row>
    <row r="19" spans="1:17" x14ac:dyDescent="0.25">
      <c r="A19" s="143" t="s">
        <v>12</v>
      </c>
      <c r="B19" s="147">
        <v>899</v>
      </c>
      <c r="C19" s="148">
        <v>1328</v>
      </c>
      <c r="D19" s="148">
        <v>1130</v>
      </c>
      <c r="E19" s="148">
        <v>995</v>
      </c>
      <c r="F19" s="148">
        <v>1048</v>
      </c>
      <c r="G19" s="148">
        <v>1010</v>
      </c>
      <c r="H19" s="148">
        <v>967</v>
      </c>
      <c r="I19" s="148">
        <v>933</v>
      </c>
      <c r="J19" s="148">
        <v>909</v>
      </c>
      <c r="K19" s="148">
        <v>813</v>
      </c>
      <c r="L19" s="148"/>
      <c r="M19" s="149"/>
    </row>
    <row r="20" spans="1:17" x14ac:dyDescent="0.25">
      <c r="A20" s="143" t="s">
        <v>13</v>
      </c>
      <c r="B20" s="147"/>
      <c r="C20" s="148"/>
      <c r="D20" s="148"/>
      <c r="E20" s="148"/>
      <c r="F20" s="148"/>
      <c r="G20" s="148"/>
      <c r="H20" s="148"/>
      <c r="I20" s="148"/>
      <c r="J20" s="148"/>
      <c r="K20" s="148">
        <v>625</v>
      </c>
      <c r="L20" s="148"/>
      <c r="M20" s="149"/>
    </row>
    <row r="21" spans="1:17" x14ac:dyDescent="0.25">
      <c r="A21" s="143" t="s">
        <v>14</v>
      </c>
      <c r="B21" s="150"/>
      <c r="C21" s="151"/>
      <c r="D21" s="151"/>
      <c r="E21" s="151"/>
      <c r="F21" s="151"/>
      <c r="G21" s="151"/>
      <c r="H21" s="151"/>
      <c r="I21" s="151"/>
      <c r="J21" s="151"/>
      <c r="K21" s="151">
        <v>528</v>
      </c>
      <c r="L21" s="151"/>
      <c r="M21" s="152"/>
    </row>
    <row r="23" spans="1:17" ht="15.75" thickBot="1" x14ac:dyDescent="0.3"/>
    <row r="24" spans="1:17" x14ac:dyDescent="0.25">
      <c r="B24" s="230" t="s">
        <v>15</v>
      </c>
      <c r="C24" s="229" t="s">
        <v>19</v>
      </c>
      <c r="D24" s="227"/>
      <c r="E24" s="227"/>
      <c r="F24" s="227"/>
      <c r="G24" s="228"/>
      <c r="H24" s="229" t="s">
        <v>26</v>
      </c>
      <c r="I24" s="227"/>
      <c r="J24" s="227"/>
      <c r="K24" s="227"/>
      <c r="L24" s="228"/>
      <c r="M24" s="229" t="s">
        <v>27</v>
      </c>
      <c r="N24" s="227"/>
      <c r="O24" s="227"/>
      <c r="P24" s="227"/>
      <c r="Q24" s="228"/>
    </row>
    <row r="25" spans="1:17" x14ac:dyDescent="0.25">
      <c r="B25" s="231"/>
      <c r="C25" s="16" t="s">
        <v>16</v>
      </c>
      <c r="D25" s="8" t="s">
        <v>17</v>
      </c>
      <c r="E25" s="8" t="s">
        <v>18</v>
      </c>
      <c r="F25" s="2" t="s">
        <v>20</v>
      </c>
      <c r="G25" s="17" t="s">
        <v>21</v>
      </c>
      <c r="H25" s="16" t="s">
        <v>16</v>
      </c>
      <c r="I25" s="8" t="s">
        <v>17</v>
      </c>
      <c r="J25" s="8" t="s">
        <v>18</v>
      </c>
      <c r="K25" s="2" t="s">
        <v>20</v>
      </c>
      <c r="L25" s="17" t="s">
        <v>21</v>
      </c>
      <c r="M25" s="16" t="s">
        <v>16</v>
      </c>
      <c r="N25" s="8" t="s">
        <v>17</v>
      </c>
      <c r="O25" s="8" t="s">
        <v>18</v>
      </c>
      <c r="P25" s="2" t="s">
        <v>20</v>
      </c>
      <c r="Q25" s="17" t="s">
        <v>21</v>
      </c>
    </row>
    <row r="26" spans="1:17" x14ac:dyDescent="0.25">
      <c r="B26" s="111" t="s">
        <v>39</v>
      </c>
      <c r="C26" s="18">
        <f>B14</f>
        <v>769</v>
      </c>
      <c r="D26" s="3">
        <f>C14</f>
        <v>1803</v>
      </c>
      <c r="E26" s="3">
        <f>D14</f>
        <v>733</v>
      </c>
      <c r="F26" s="9">
        <f>AVERAGE(C26:E26)</f>
        <v>1101.6666666666667</v>
      </c>
      <c r="G26" s="125">
        <f t="shared" ref="G26:G31" si="0">F26/$G$34</f>
        <v>1.7855213398163157</v>
      </c>
      <c r="H26" s="24">
        <f>E14</f>
        <v>587</v>
      </c>
      <c r="I26" s="29">
        <f t="shared" ref="I26:J31" si="1">F14</f>
        <v>716</v>
      </c>
      <c r="J26" s="29">
        <f t="shared" si="1"/>
        <v>880</v>
      </c>
      <c r="K26" s="9">
        <f>AVERAGE(H26:J26)</f>
        <v>727.66666666666663</v>
      </c>
      <c r="L26" s="125">
        <f t="shared" ref="L26:L31" si="2">K26/$G$34</f>
        <v>1.1793625067531064</v>
      </c>
      <c r="M26" s="24">
        <f>H14</f>
        <v>624</v>
      </c>
      <c r="N26" s="1">
        <f t="shared" ref="N26:O31" si="3">I14</f>
        <v>675</v>
      </c>
      <c r="O26" s="1">
        <f t="shared" si="3"/>
        <v>502</v>
      </c>
      <c r="P26" s="9">
        <f>AVERAGE(M26:O26)</f>
        <v>600.33333333333337</v>
      </c>
      <c r="Q26" s="125">
        <f t="shared" ref="Q26:Q31" si="4">P26/$G$34</f>
        <v>0.97298757428417082</v>
      </c>
    </row>
    <row r="27" spans="1:17" x14ac:dyDescent="0.25">
      <c r="B27" s="42" t="s">
        <v>41</v>
      </c>
      <c r="C27" s="18">
        <f t="shared" ref="C27:E31" si="5">B15</f>
        <v>586</v>
      </c>
      <c r="D27" s="3">
        <f t="shared" si="5"/>
        <v>654</v>
      </c>
      <c r="E27" s="3">
        <f t="shared" si="5"/>
        <v>641</v>
      </c>
      <c r="F27" s="9">
        <f t="shared" ref="F27:F31" si="6">AVERAGE(C27:E27)</f>
        <v>627</v>
      </c>
      <c r="G27" s="125">
        <f t="shared" si="0"/>
        <v>1.0162074554294975</v>
      </c>
      <c r="H27" s="24">
        <f t="shared" ref="H27:H31" si="7">E15</f>
        <v>566</v>
      </c>
      <c r="I27" s="29">
        <f t="shared" si="1"/>
        <v>533</v>
      </c>
      <c r="J27" s="29">
        <f t="shared" si="1"/>
        <v>589</v>
      </c>
      <c r="K27" s="9">
        <f t="shared" ref="K27:K31" si="8">AVERAGE(H27:J27)</f>
        <v>562.66666666666663</v>
      </c>
      <c r="L27" s="125">
        <f t="shared" si="2"/>
        <v>0.91193949216639647</v>
      </c>
      <c r="M27" s="24">
        <f t="shared" ref="M27:M31" si="9">H15</f>
        <v>518</v>
      </c>
      <c r="N27" s="1">
        <f t="shared" si="3"/>
        <v>584</v>
      </c>
      <c r="O27" s="1">
        <f t="shared" si="3"/>
        <v>618</v>
      </c>
      <c r="P27" s="9">
        <f t="shared" ref="P27:P31" si="10">AVERAGE(M27:O27)</f>
        <v>573.33333333333337</v>
      </c>
      <c r="Q27" s="125">
        <f t="shared" si="4"/>
        <v>0.92922744462452733</v>
      </c>
    </row>
    <row r="28" spans="1:17" x14ac:dyDescent="0.25">
      <c r="B28" s="42" t="s">
        <v>42</v>
      </c>
      <c r="C28" s="18">
        <f t="shared" si="5"/>
        <v>2733</v>
      </c>
      <c r="D28" s="3">
        <f t="shared" si="5"/>
        <v>3033</v>
      </c>
      <c r="E28" s="3">
        <f t="shared" si="5"/>
        <v>3360</v>
      </c>
      <c r="F28" s="9">
        <f t="shared" si="6"/>
        <v>3042</v>
      </c>
      <c r="G28" s="30">
        <f t="shared" si="0"/>
        <v>4.9303079416531608</v>
      </c>
      <c r="H28" s="24">
        <f t="shared" si="7"/>
        <v>2213</v>
      </c>
      <c r="I28" s="1">
        <f t="shared" si="1"/>
        <v>920</v>
      </c>
      <c r="J28" s="1">
        <f t="shared" si="1"/>
        <v>914</v>
      </c>
      <c r="K28" s="9">
        <f t="shared" si="8"/>
        <v>1349</v>
      </c>
      <c r="L28" s="125">
        <f t="shared" si="2"/>
        <v>2.1863857374392222</v>
      </c>
      <c r="M28" s="24">
        <f t="shared" si="9"/>
        <v>929</v>
      </c>
      <c r="N28" s="1">
        <f t="shared" si="3"/>
        <v>890</v>
      </c>
      <c r="O28" s="1">
        <f t="shared" si="3"/>
        <v>898</v>
      </c>
      <c r="P28" s="9">
        <f t="shared" si="10"/>
        <v>905.66666666666663</v>
      </c>
      <c r="Q28" s="125">
        <f t="shared" si="4"/>
        <v>1.4678552133981631</v>
      </c>
    </row>
    <row r="29" spans="1:17" x14ac:dyDescent="0.25">
      <c r="B29" s="42" t="s">
        <v>35</v>
      </c>
      <c r="C29" s="18">
        <f t="shared" si="5"/>
        <v>656</v>
      </c>
      <c r="D29" s="3">
        <f t="shared" si="5"/>
        <v>1043</v>
      </c>
      <c r="E29" s="3">
        <f t="shared" si="5"/>
        <v>648</v>
      </c>
      <c r="F29" s="9">
        <f t="shared" si="6"/>
        <v>782.33333333333337</v>
      </c>
      <c r="G29" s="125">
        <f t="shared" si="0"/>
        <v>1.2679632631010265</v>
      </c>
      <c r="H29" s="24">
        <f t="shared" si="7"/>
        <v>628</v>
      </c>
      <c r="I29" s="1">
        <f t="shared" si="1"/>
        <v>1047</v>
      </c>
      <c r="J29" s="1">
        <f t="shared" si="1"/>
        <v>696</v>
      </c>
      <c r="K29" s="9">
        <f t="shared" si="8"/>
        <v>790.33333333333337</v>
      </c>
      <c r="L29" s="125">
        <f t="shared" si="2"/>
        <v>1.2809292274446247</v>
      </c>
      <c r="M29" s="24">
        <f t="shared" si="9"/>
        <v>996</v>
      </c>
      <c r="N29" s="1">
        <f t="shared" si="3"/>
        <v>642</v>
      </c>
      <c r="O29" s="1">
        <f t="shared" si="3"/>
        <v>629</v>
      </c>
      <c r="P29" s="9">
        <f t="shared" si="10"/>
        <v>755.66666666666663</v>
      </c>
      <c r="Q29" s="125">
        <f t="shared" si="4"/>
        <v>1.2247433819556997</v>
      </c>
    </row>
    <row r="30" spans="1:17" x14ac:dyDescent="0.25">
      <c r="B30" s="42" t="s">
        <v>36</v>
      </c>
      <c r="C30" s="18">
        <f t="shared" si="5"/>
        <v>7893</v>
      </c>
      <c r="D30" s="3">
        <f t="shared" si="5"/>
        <v>23579</v>
      </c>
      <c r="E30" s="3">
        <f t="shared" si="5"/>
        <v>34363</v>
      </c>
      <c r="F30" s="9">
        <f t="shared" si="6"/>
        <v>21945</v>
      </c>
      <c r="G30" s="30">
        <f t="shared" si="0"/>
        <v>35.567260940032412</v>
      </c>
      <c r="H30" s="24">
        <f t="shared" si="7"/>
        <v>3661</v>
      </c>
      <c r="I30" s="1">
        <f t="shared" si="1"/>
        <v>10292</v>
      </c>
      <c r="J30" s="1">
        <f t="shared" si="1"/>
        <v>8544</v>
      </c>
      <c r="K30" s="9">
        <f t="shared" si="8"/>
        <v>7499</v>
      </c>
      <c r="L30" s="30">
        <f t="shared" si="2"/>
        <v>12.153970826580228</v>
      </c>
      <c r="M30" s="24">
        <f t="shared" si="9"/>
        <v>709</v>
      </c>
      <c r="N30" s="1">
        <f t="shared" si="3"/>
        <v>956</v>
      </c>
      <c r="O30" s="1">
        <f t="shared" si="3"/>
        <v>833</v>
      </c>
      <c r="P30" s="9">
        <f t="shared" si="10"/>
        <v>832.66666666666663</v>
      </c>
      <c r="Q30" s="125">
        <f t="shared" si="4"/>
        <v>1.3495407887628308</v>
      </c>
    </row>
    <row r="31" spans="1:17" ht="15.75" thickBot="1" x14ac:dyDescent="0.3">
      <c r="B31" s="43" t="s">
        <v>37</v>
      </c>
      <c r="C31" s="20">
        <f t="shared" si="5"/>
        <v>899</v>
      </c>
      <c r="D31" s="21">
        <f t="shared" si="5"/>
        <v>1328</v>
      </c>
      <c r="E31" s="21">
        <f t="shared" si="5"/>
        <v>1130</v>
      </c>
      <c r="F31" s="22">
        <f t="shared" si="6"/>
        <v>1119</v>
      </c>
      <c r="G31" s="124">
        <f t="shared" si="0"/>
        <v>1.8136142625607781</v>
      </c>
      <c r="H31" s="25">
        <f t="shared" si="7"/>
        <v>995</v>
      </c>
      <c r="I31" s="26">
        <f t="shared" si="1"/>
        <v>1048</v>
      </c>
      <c r="J31" s="26">
        <f t="shared" si="1"/>
        <v>1010</v>
      </c>
      <c r="K31" s="22">
        <f t="shared" si="8"/>
        <v>1017.6666666666666</v>
      </c>
      <c r="L31" s="124">
        <f t="shared" si="2"/>
        <v>1.6493787142085359</v>
      </c>
      <c r="M31" s="25">
        <f t="shared" si="9"/>
        <v>967</v>
      </c>
      <c r="N31" s="26">
        <f t="shared" si="3"/>
        <v>933</v>
      </c>
      <c r="O31" s="26">
        <f t="shared" si="3"/>
        <v>909</v>
      </c>
      <c r="P31" s="22">
        <f t="shared" si="10"/>
        <v>936.33333333333337</v>
      </c>
      <c r="Q31" s="124">
        <f t="shared" si="4"/>
        <v>1.5175580767152892</v>
      </c>
    </row>
    <row r="33" spans="2:7" x14ac:dyDescent="0.25">
      <c r="B33" s="2" t="s">
        <v>22</v>
      </c>
      <c r="C33" s="7" t="s">
        <v>16</v>
      </c>
      <c r="D33" s="8" t="s">
        <v>17</v>
      </c>
      <c r="E33" s="8" t="s">
        <v>18</v>
      </c>
      <c r="F33" s="8" t="s">
        <v>31</v>
      </c>
      <c r="G33" s="2" t="s">
        <v>20</v>
      </c>
    </row>
    <row r="34" spans="2:7" x14ac:dyDescent="0.25">
      <c r="B34" s="13" t="s">
        <v>23</v>
      </c>
      <c r="C34" s="11">
        <f>K14</f>
        <v>435</v>
      </c>
      <c r="D34" s="12">
        <f>K15</f>
        <v>521</v>
      </c>
      <c r="E34" s="12">
        <f>K16</f>
        <v>833</v>
      </c>
      <c r="F34" s="12">
        <f>K17</f>
        <v>679</v>
      </c>
      <c r="G34" s="15">
        <f>AVERAGE(C34:F34)</f>
        <v>617</v>
      </c>
    </row>
    <row r="35" spans="2:7" x14ac:dyDescent="0.25">
      <c r="B35" s="14" t="s">
        <v>25</v>
      </c>
      <c r="C35" s="4">
        <f>K18</f>
        <v>915</v>
      </c>
      <c r="D35" s="5">
        <f>K19</f>
        <v>813</v>
      </c>
      <c r="E35" s="5">
        <f>K20</f>
        <v>625</v>
      </c>
      <c r="F35" s="5">
        <f>K21</f>
        <v>528</v>
      </c>
      <c r="G35" s="10">
        <f>AVERAGE(C35:F35)</f>
        <v>720.25</v>
      </c>
    </row>
    <row r="37" spans="2:7" x14ac:dyDescent="0.25">
      <c r="B37" s="27" t="s">
        <v>24</v>
      </c>
      <c r="C37" s="129" t="s">
        <v>29</v>
      </c>
      <c r="F37" s="31" t="s">
        <v>30</v>
      </c>
    </row>
  </sheetData>
  <mergeCells count="4">
    <mergeCell ref="B24:B25"/>
    <mergeCell ref="C24:G24"/>
    <mergeCell ref="H24:L24"/>
    <mergeCell ref="M24:Q2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39"/>
  <sheetViews>
    <sheetView topLeftCell="A19" workbookViewId="0">
      <selection activeCell="I36" sqref="I36"/>
    </sheetView>
  </sheetViews>
  <sheetFormatPr defaultRowHeight="15" x14ac:dyDescent="0.25"/>
  <cols>
    <col min="1" max="1" width="4.28515625" style="153" customWidth="1"/>
    <col min="2" max="2" width="14.7109375" style="153" customWidth="1"/>
    <col min="3" max="16384" width="9.140625" style="153"/>
  </cols>
  <sheetData>
    <row r="3" spans="1:13" x14ac:dyDescent="0.25">
      <c r="A3" s="166" t="s">
        <v>0</v>
      </c>
      <c r="B3" s="165"/>
      <c r="C3" s="165"/>
      <c r="D3" s="166" t="s">
        <v>1</v>
      </c>
      <c r="E3" s="165"/>
      <c r="F3" s="165"/>
      <c r="G3" s="165"/>
      <c r="H3" s="165"/>
      <c r="I3" s="165"/>
      <c r="J3" s="165"/>
      <c r="K3" s="166" t="s">
        <v>73</v>
      </c>
      <c r="L3" s="165"/>
      <c r="M3" s="165"/>
    </row>
    <row r="4" spans="1:13" x14ac:dyDescent="0.25">
      <c r="A4" s="166" t="s">
        <v>2</v>
      </c>
      <c r="B4" s="165"/>
      <c r="C4" s="165"/>
      <c r="D4" s="165"/>
      <c r="E4" s="165"/>
      <c r="F4" s="165"/>
      <c r="G4" s="165"/>
      <c r="H4" s="165"/>
      <c r="I4" s="166" t="s">
        <v>3</v>
      </c>
      <c r="J4" s="165"/>
      <c r="K4" s="166" t="s">
        <v>74</v>
      </c>
      <c r="L4" s="165"/>
      <c r="M4" s="165"/>
    </row>
    <row r="5" spans="1:13" x14ac:dyDescent="0.25">
      <c r="A5" s="166" t="s">
        <v>4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</row>
    <row r="6" spans="1:13" x14ac:dyDescent="0.25">
      <c r="A6" s="166" t="s">
        <v>64</v>
      </c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</row>
    <row r="7" spans="1:13" x14ac:dyDescent="0.25">
      <c r="A7" s="166" t="s">
        <v>75</v>
      </c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</row>
    <row r="8" spans="1:13" x14ac:dyDescent="0.25">
      <c r="A8" s="166" t="s">
        <v>5</v>
      </c>
      <c r="B8" s="165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</row>
    <row r="12" spans="1:13" x14ac:dyDescent="0.25">
      <c r="A12" s="165"/>
      <c r="B12" s="165" t="s">
        <v>6</v>
      </c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</row>
    <row r="13" spans="1:13" x14ac:dyDescent="0.25">
      <c r="A13" s="165"/>
      <c r="B13" s="167">
        <v>1</v>
      </c>
      <c r="C13" s="167">
        <v>2</v>
      </c>
      <c r="D13" s="167">
        <v>3</v>
      </c>
      <c r="E13" s="167">
        <v>4</v>
      </c>
      <c r="F13" s="167">
        <v>5</v>
      </c>
      <c r="G13" s="167">
        <v>6</v>
      </c>
      <c r="H13" s="167">
        <v>7</v>
      </c>
      <c r="I13" s="167">
        <v>8</v>
      </c>
      <c r="J13" s="167">
        <v>9</v>
      </c>
      <c r="K13" s="167">
        <v>10</v>
      </c>
      <c r="L13" s="167">
        <v>11</v>
      </c>
      <c r="M13" s="167">
        <v>12</v>
      </c>
    </row>
    <row r="14" spans="1:13" x14ac:dyDescent="0.25">
      <c r="A14" s="167" t="s">
        <v>7</v>
      </c>
      <c r="B14" s="168">
        <v>6532</v>
      </c>
      <c r="C14" s="169">
        <v>7851</v>
      </c>
      <c r="D14" s="169">
        <v>7880</v>
      </c>
      <c r="E14" s="169">
        <v>723</v>
      </c>
      <c r="F14" s="169">
        <v>614</v>
      </c>
      <c r="G14" s="169">
        <v>769</v>
      </c>
      <c r="H14" s="169">
        <v>601</v>
      </c>
      <c r="I14" s="169">
        <v>608</v>
      </c>
      <c r="J14" s="169">
        <v>749</v>
      </c>
      <c r="K14" s="169">
        <v>491</v>
      </c>
      <c r="L14" s="169"/>
      <c r="M14" s="170"/>
    </row>
    <row r="15" spans="1:13" x14ac:dyDescent="0.25">
      <c r="A15" s="167" t="s">
        <v>8</v>
      </c>
      <c r="B15" s="171">
        <v>5975</v>
      </c>
      <c r="C15" s="172">
        <v>6332</v>
      </c>
      <c r="D15" s="172">
        <v>6499</v>
      </c>
      <c r="E15" s="172">
        <v>661</v>
      </c>
      <c r="F15" s="172">
        <v>825</v>
      </c>
      <c r="G15" s="172">
        <v>789</v>
      </c>
      <c r="H15" s="172">
        <v>842</v>
      </c>
      <c r="I15" s="172">
        <v>699</v>
      </c>
      <c r="J15" s="172">
        <v>596</v>
      </c>
      <c r="K15" s="172">
        <v>538</v>
      </c>
      <c r="L15" s="172"/>
      <c r="M15" s="173"/>
    </row>
    <row r="16" spans="1:13" x14ac:dyDescent="0.25">
      <c r="A16" s="167" t="s">
        <v>9</v>
      </c>
      <c r="B16" s="171">
        <v>1309</v>
      </c>
      <c r="C16" s="172">
        <v>711</v>
      </c>
      <c r="D16" s="172">
        <v>725</v>
      </c>
      <c r="E16" s="172">
        <v>576</v>
      </c>
      <c r="F16" s="172">
        <v>591</v>
      </c>
      <c r="G16" s="172">
        <v>559</v>
      </c>
      <c r="H16" s="172">
        <v>509</v>
      </c>
      <c r="I16" s="172">
        <v>568</v>
      </c>
      <c r="J16" s="172">
        <v>595</v>
      </c>
      <c r="K16" s="172">
        <v>507</v>
      </c>
      <c r="L16" s="172"/>
      <c r="M16" s="173"/>
    </row>
    <row r="17" spans="1:17" x14ac:dyDescent="0.25">
      <c r="A17" s="167" t="s">
        <v>10</v>
      </c>
      <c r="B17" s="171">
        <v>11623</v>
      </c>
      <c r="C17" s="172">
        <v>8667</v>
      </c>
      <c r="D17" s="172">
        <v>7940</v>
      </c>
      <c r="E17" s="172">
        <v>6556</v>
      </c>
      <c r="F17" s="172">
        <v>5958</v>
      </c>
      <c r="G17" s="172">
        <v>5568</v>
      </c>
      <c r="H17" s="172">
        <v>3577</v>
      </c>
      <c r="I17" s="172">
        <v>3590</v>
      </c>
      <c r="J17" s="172">
        <v>3961</v>
      </c>
      <c r="K17" s="172">
        <v>539</v>
      </c>
      <c r="L17" s="172"/>
      <c r="M17" s="173"/>
    </row>
    <row r="18" spans="1:17" x14ac:dyDescent="0.25">
      <c r="A18" s="167" t="s">
        <v>11</v>
      </c>
      <c r="B18" s="171">
        <v>6018</v>
      </c>
      <c r="C18" s="172">
        <v>6258</v>
      </c>
      <c r="D18" s="172">
        <v>6364</v>
      </c>
      <c r="E18" s="172">
        <v>6144</v>
      </c>
      <c r="F18" s="172">
        <v>6842</v>
      </c>
      <c r="G18" s="172">
        <v>6621</v>
      </c>
      <c r="H18" s="172">
        <v>3263</v>
      </c>
      <c r="I18" s="172">
        <v>3424</v>
      </c>
      <c r="J18" s="172">
        <v>3223</v>
      </c>
      <c r="K18" s="172">
        <v>586</v>
      </c>
      <c r="L18" s="172"/>
      <c r="M18" s="173"/>
    </row>
    <row r="19" spans="1:17" x14ac:dyDescent="0.25">
      <c r="A19" s="167" t="s">
        <v>12</v>
      </c>
      <c r="B19" s="171">
        <v>702</v>
      </c>
      <c r="C19" s="172">
        <v>618</v>
      </c>
      <c r="D19" s="172">
        <v>639</v>
      </c>
      <c r="E19" s="172">
        <v>544</v>
      </c>
      <c r="F19" s="172">
        <v>570</v>
      </c>
      <c r="G19" s="172">
        <v>565</v>
      </c>
      <c r="H19" s="172">
        <v>557</v>
      </c>
      <c r="I19" s="172">
        <v>558</v>
      </c>
      <c r="J19" s="172">
        <v>755</v>
      </c>
      <c r="K19" s="172">
        <v>556</v>
      </c>
      <c r="L19" s="172"/>
      <c r="M19" s="173"/>
    </row>
    <row r="20" spans="1:17" x14ac:dyDescent="0.25">
      <c r="A20" s="167" t="s">
        <v>13</v>
      </c>
      <c r="B20" s="171">
        <v>952</v>
      </c>
      <c r="C20" s="172">
        <v>812</v>
      </c>
      <c r="D20" s="172">
        <v>763</v>
      </c>
      <c r="E20" s="172">
        <v>761</v>
      </c>
      <c r="F20" s="172">
        <v>716</v>
      </c>
      <c r="G20" s="172">
        <v>715</v>
      </c>
      <c r="H20" s="172">
        <v>679</v>
      </c>
      <c r="I20" s="172">
        <v>598</v>
      </c>
      <c r="J20" s="172">
        <v>620</v>
      </c>
      <c r="K20" s="172">
        <v>589</v>
      </c>
      <c r="L20" s="172"/>
      <c r="M20" s="173"/>
    </row>
    <row r="21" spans="1:17" x14ac:dyDescent="0.25">
      <c r="A21" s="167" t="s">
        <v>14</v>
      </c>
      <c r="B21" s="174">
        <v>24978</v>
      </c>
      <c r="C21" s="175">
        <v>23223</v>
      </c>
      <c r="D21" s="175">
        <v>26206</v>
      </c>
      <c r="E21" s="175">
        <v>11727</v>
      </c>
      <c r="F21" s="175">
        <v>9475</v>
      </c>
      <c r="G21" s="175">
        <v>9017</v>
      </c>
      <c r="H21" s="175">
        <v>713</v>
      </c>
      <c r="I21" s="175">
        <v>664</v>
      </c>
      <c r="J21" s="175">
        <v>682</v>
      </c>
      <c r="K21" s="175">
        <v>514</v>
      </c>
      <c r="L21" s="175"/>
      <c r="M21" s="176"/>
    </row>
    <row r="23" spans="1:17" ht="15.75" thickBot="1" x14ac:dyDescent="0.3"/>
    <row r="24" spans="1:17" x14ac:dyDescent="0.25">
      <c r="B24" s="230" t="s">
        <v>15</v>
      </c>
      <c r="C24" s="229" t="s">
        <v>19</v>
      </c>
      <c r="D24" s="227"/>
      <c r="E24" s="227"/>
      <c r="F24" s="227"/>
      <c r="G24" s="228"/>
      <c r="H24" s="229" t="s">
        <v>26</v>
      </c>
      <c r="I24" s="227"/>
      <c r="J24" s="227"/>
      <c r="K24" s="227"/>
      <c r="L24" s="228"/>
      <c r="M24" s="229" t="s">
        <v>27</v>
      </c>
      <c r="N24" s="227"/>
      <c r="O24" s="227"/>
      <c r="P24" s="227"/>
      <c r="Q24" s="228"/>
    </row>
    <row r="25" spans="1:17" x14ac:dyDescent="0.25">
      <c r="B25" s="231"/>
      <c r="C25" s="16" t="s">
        <v>16</v>
      </c>
      <c r="D25" s="8" t="s">
        <v>17</v>
      </c>
      <c r="E25" s="8" t="s">
        <v>18</v>
      </c>
      <c r="F25" s="2" t="s">
        <v>20</v>
      </c>
      <c r="G25" s="17" t="s">
        <v>21</v>
      </c>
      <c r="H25" s="16" t="s">
        <v>16</v>
      </c>
      <c r="I25" s="8" t="s">
        <v>17</v>
      </c>
      <c r="J25" s="8" t="s">
        <v>18</v>
      </c>
      <c r="K25" s="2" t="s">
        <v>20</v>
      </c>
      <c r="L25" s="17" t="s">
        <v>21</v>
      </c>
      <c r="M25" s="16" t="s">
        <v>16</v>
      </c>
      <c r="N25" s="8" t="s">
        <v>17</v>
      </c>
      <c r="O25" s="8" t="s">
        <v>18</v>
      </c>
      <c r="P25" s="2" t="s">
        <v>20</v>
      </c>
      <c r="Q25" s="17" t="s">
        <v>21</v>
      </c>
    </row>
    <row r="26" spans="1:17" x14ac:dyDescent="0.25">
      <c r="B26" s="42" t="s">
        <v>43</v>
      </c>
      <c r="C26" s="18">
        <f>B14</f>
        <v>6532</v>
      </c>
      <c r="D26" s="3">
        <f>C14</f>
        <v>7851</v>
      </c>
      <c r="E26" s="3">
        <f>D14</f>
        <v>7880</v>
      </c>
      <c r="F26" s="9">
        <f>AVERAGE(C26:E26)</f>
        <v>7421</v>
      </c>
      <c r="G26" s="30">
        <f>F26/$G$36</f>
        <v>14.494140625</v>
      </c>
      <c r="H26" s="24">
        <f>E14</f>
        <v>723</v>
      </c>
      <c r="I26" s="29">
        <f t="shared" ref="I26:J33" si="0">F14</f>
        <v>614</v>
      </c>
      <c r="J26" s="29">
        <f t="shared" si="0"/>
        <v>769</v>
      </c>
      <c r="K26" s="9">
        <f>AVERAGE(H26:J26)</f>
        <v>702</v>
      </c>
      <c r="L26" s="30">
        <f>K26/$G$36</f>
        <v>1.37109375</v>
      </c>
      <c r="M26" s="24">
        <f>H14</f>
        <v>601</v>
      </c>
      <c r="N26" s="1">
        <f t="shared" ref="N26:O33" si="1">I14</f>
        <v>608</v>
      </c>
      <c r="O26" s="1">
        <f t="shared" si="1"/>
        <v>749</v>
      </c>
      <c r="P26" s="9">
        <f>AVERAGE(M26:O26)</f>
        <v>652.66666666666663</v>
      </c>
      <c r="Q26" s="30">
        <f>P26/$G$36</f>
        <v>1.2747395833333333</v>
      </c>
    </row>
    <row r="27" spans="1:17" x14ac:dyDescent="0.25">
      <c r="B27" s="42" t="s">
        <v>40</v>
      </c>
      <c r="C27" s="18">
        <f t="shared" ref="C27:E33" si="2">B15</f>
        <v>5975</v>
      </c>
      <c r="D27" s="3">
        <f t="shared" si="2"/>
        <v>6332</v>
      </c>
      <c r="E27" s="3">
        <f t="shared" si="2"/>
        <v>6499</v>
      </c>
      <c r="F27" s="9">
        <f t="shared" ref="F27:F33" si="3">AVERAGE(C27:E27)</f>
        <v>6268.666666666667</v>
      </c>
      <c r="G27" s="30">
        <f>F27/$G$36</f>
        <v>12.243489583333334</v>
      </c>
      <c r="H27" s="24">
        <f t="shared" ref="H27:H33" si="4">E15</f>
        <v>661</v>
      </c>
      <c r="I27" s="29">
        <f t="shared" si="0"/>
        <v>825</v>
      </c>
      <c r="J27" s="29">
        <f t="shared" si="0"/>
        <v>789</v>
      </c>
      <c r="K27" s="9">
        <f t="shared" ref="K27:K33" si="5">AVERAGE(H27:J27)</f>
        <v>758.33333333333337</v>
      </c>
      <c r="L27" s="30">
        <f>K27/$G$36</f>
        <v>1.4811197916666667</v>
      </c>
      <c r="M27" s="24">
        <f t="shared" ref="M27:M33" si="6">H15</f>
        <v>842</v>
      </c>
      <c r="N27" s="1">
        <f t="shared" si="1"/>
        <v>699</v>
      </c>
      <c r="O27" s="1">
        <f t="shared" si="1"/>
        <v>596</v>
      </c>
      <c r="P27" s="9">
        <f t="shared" ref="P27:P33" si="7">AVERAGE(M27:O27)</f>
        <v>712.33333333333337</v>
      </c>
      <c r="Q27" s="30">
        <f>P27/$G$36</f>
        <v>1.3912760416666667</v>
      </c>
    </row>
    <row r="28" spans="1:17" x14ac:dyDescent="0.25">
      <c r="B28" s="42" t="s">
        <v>34</v>
      </c>
      <c r="C28" s="18">
        <f t="shared" si="2"/>
        <v>1309</v>
      </c>
      <c r="D28" s="3">
        <f t="shared" si="2"/>
        <v>711</v>
      </c>
      <c r="E28" s="3">
        <f t="shared" si="2"/>
        <v>725</v>
      </c>
      <c r="F28" s="9">
        <f t="shared" si="3"/>
        <v>915</v>
      </c>
      <c r="G28" s="19">
        <f>F28/$G$36</f>
        <v>1.787109375</v>
      </c>
      <c r="H28" s="24">
        <f t="shared" si="4"/>
        <v>576</v>
      </c>
      <c r="I28" s="6"/>
      <c r="J28" s="1">
        <f t="shared" si="0"/>
        <v>559</v>
      </c>
      <c r="K28" s="9">
        <f t="shared" si="5"/>
        <v>567.5</v>
      </c>
      <c r="L28" s="19">
        <f>K28/$G$36</f>
        <v>1.1083984375</v>
      </c>
      <c r="M28" s="24">
        <f t="shared" si="6"/>
        <v>509</v>
      </c>
      <c r="N28" s="1">
        <f t="shared" si="1"/>
        <v>568</v>
      </c>
      <c r="O28" s="1">
        <f t="shared" si="1"/>
        <v>595</v>
      </c>
      <c r="P28" s="9">
        <f t="shared" si="7"/>
        <v>557.33333333333337</v>
      </c>
      <c r="Q28" s="19">
        <f>P28/$G$36</f>
        <v>1.0885416666666667</v>
      </c>
    </row>
    <row r="29" spans="1:17" x14ac:dyDescent="0.25">
      <c r="B29" s="42" t="s">
        <v>33</v>
      </c>
      <c r="C29" s="18">
        <f t="shared" si="2"/>
        <v>11623</v>
      </c>
      <c r="D29" s="3">
        <f t="shared" si="2"/>
        <v>8667</v>
      </c>
      <c r="E29" s="3">
        <f t="shared" si="2"/>
        <v>7940</v>
      </c>
      <c r="F29" s="9">
        <f t="shared" si="3"/>
        <v>9410</v>
      </c>
      <c r="G29" s="30">
        <f>F29/$G$36</f>
        <v>18.37890625</v>
      </c>
      <c r="H29" s="24">
        <f t="shared" si="4"/>
        <v>6556</v>
      </c>
      <c r="I29" s="1">
        <f t="shared" si="0"/>
        <v>5958</v>
      </c>
      <c r="J29" s="1">
        <f t="shared" si="0"/>
        <v>5568</v>
      </c>
      <c r="K29" s="9">
        <f t="shared" si="5"/>
        <v>6027.333333333333</v>
      </c>
      <c r="L29" s="30">
        <f>K29/$G$36</f>
        <v>11.772135416666666</v>
      </c>
      <c r="M29" s="24">
        <f t="shared" si="6"/>
        <v>3577</v>
      </c>
      <c r="N29" s="1">
        <f t="shared" si="1"/>
        <v>3590</v>
      </c>
      <c r="O29" s="1">
        <f t="shared" si="1"/>
        <v>3961</v>
      </c>
      <c r="P29" s="9">
        <f t="shared" si="7"/>
        <v>3709.3333333333335</v>
      </c>
      <c r="Q29" s="30">
        <f>P29/$G$36</f>
        <v>7.244791666666667</v>
      </c>
    </row>
    <row r="30" spans="1:17" x14ac:dyDescent="0.25">
      <c r="B30" s="42" t="s">
        <v>32</v>
      </c>
      <c r="C30" s="18">
        <f t="shared" si="2"/>
        <v>6018</v>
      </c>
      <c r="D30" s="3">
        <f t="shared" si="2"/>
        <v>6258</v>
      </c>
      <c r="E30" s="3">
        <f t="shared" si="2"/>
        <v>6364</v>
      </c>
      <c r="F30" s="9">
        <f t="shared" si="3"/>
        <v>6213.333333333333</v>
      </c>
      <c r="G30" s="30">
        <f>F30/$G$36</f>
        <v>12.135416666666666</v>
      </c>
      <c r="H30" s="24">
        <f t="shared" si="4"/>
        <v>6144</v>
      </c>
      <c r="I30" s="1">
        <f t="shared" si="0"/>
        <v>6842</v>
      </c>
      <c r="J30" s="1">
        <f t="shared" si="0"/>
        <v>6621</v>
      </c>
      <c r="K30" s="9">
        <f t="shared" si="5"/>
        <v>6535.666666666667</v>
      </c>
      <c r="L30" s="30">
        <f>K30/$G$36</f>
        <v>12.764973958333334</v>
      </c>
      <c r="M30" s="24">
        <f t="shared" si="6"/>
        <v>3263</v>
      </c>
      <c r="N30" s="1">
        <f t="shared" si="1"/>
        <v>3424</v>
      </c>
      <c r="O30" s="1">
        <f t="shared" si="1"/>
        <v>3223</v>
      </c>
      <c r="P30" s="9">
        <f t="shared" si="7"/>
        <v>3303.3333333333335</v>
      </c>
      <c r="Q30" s="30">
        <f>P30/$G$36</f>
        <v>6.451822916666667</v>
      </c>
    </row>
    <row r="31" spans="1:17" x14ac:dyDescent="0.25">
      <c r="B31" s="42" t="s">
        <v>38</v>
      </c>
      <c r="C31" s="18">
        <f t="shared" si="2"/>
        <v>702</v>
      </c>
      <c r="D31" s="3">
        <f t="shared" si="2"/>
        <v>618</v>
      </c>
      <c r="E31" s="3">
        <f t="shared" si="2"/>
        <v>639</v>
      </c>
      <c r="F31" s="9">
        <f t="shared" si="3"/>
        <v>653</v>
      </c>
      <c r="G31" s="30">
        <f>F31/$G$36</f>
        <v>1.275390625</v>
      </c>
      <c r="H31" s="24">
        <f t="shared" si="4"/>
        <v>544</v>
      </c>
      <c r="I31" s="1">
        <f t="shared" si="0"/>
        <v>570</v>
      </c>
      <c r="J31" s="1">
        <f t="shared" si="0"/>
        <v>565</v>
      </c>
      <c r="K31" s="9">
        <f t="shared" si="5"/>
        <v>559.66666666666663</v>
      </c>
      <c r="L31" s="30">
        <f>K31/$G$36</f>
        <v>1.0930989583333333</v>
      </c>
      <c r="M31" s="24">
        <f t="shared" si="6"/>
        <v>557</v>
      </c>
      <c r="N31" s="1">
        <f t="shared" si="1"/>
        <v>558</v>
      </c>
      <c r="O31" s="1">
        <f t="shared" si="1"/>
        <v>755</v>
      </c>
      <c r="P31" s="9">
        <f t="shared" si="7"/>
        <v>623.33333333333337</v>
      </c>
      <c r="Q31" s="30">
        <f>P31/$G$36</f>
        <v>1.2174479166666667</v>
      </c>
    </row>
    <row r="32" spans="1:17" x14ac:dyDescent="0.25">
      <c r="B32" s="42" t="s">
        <v>39</v>
      </c>
      <c r="C32" s="18">
        <f t="shared" si="2"/>
        <v>952</v>
      </c>
      <c r="D32" s="3">
        <f t="shared" si="2"/>
        <v>812</v>
      </c>
      <c r="E32" s="3">
        <f t="shared" si="2"/>
        <v>763</v>
      </c>
      <c r="F32" s="9">
        <f t="shared" si="3"/>
        <v>842.33333333333337</v>
      </c>
      <c r="G32" s="30">
        <f>F32/$G$36</f>
        <v>1.6451822916666667</v>
      </c>
      <c r="H32" s="24">
        <f t="shared" si="4"/>
        <v>761</v>
      </c>
      <c r="I32" s="1">
        <f t="shared" si="0"/>
        <v>716</v>
      </c>
      <c r="J32" s="1">
        <f t="shared" si="0"/>
        <v>715</v>
      </c>
      <c r="K32" s="9">
        <f t="shared" si="5"/>
        <v>730.66666666666663</v>
      </c>
      <c r="L32" s="30">
        <f>K32/$G$36</f>
        <v>1.4270833333333333</v>
      </c>
      <c r="M32" s="24">
        <f t="shared" si="6"/>
        <v>679</v>
      </c>
      <c r="N32" s="1">
        <f t="shared" si="1"/>
        <v>598</v>
      </c>
      <c r="O32" s="1">
        <f t="shared" si="1"/>
        <v>620</v>
      </c>
      <c r="P32" s="9">
        <f t="shared" si="7"/>
        <v>632.33333333333337</v>
      </c>
      <c r="Q32" s="19">
        <f>P32/$G$36</f>
        <v>1.2350260416666667</v>
      </c>
    </row>
    <row r="33" spans="2:17" ht="15.75" thickBot="1" x14ac:dyDescent="0.3">
      <c r="B33" s="43" t="s">
        <v>41</v>
      </c>
      <c r="C33" s="20">
        <f t="shared" si="2"/>
        <v>24978</v>
      </c>
      <c r="D33" s="21">
        <f t="shared" si="2"/>
        <v>23223</v>
      </c>
      <c r="E33" s="21">
        <f t="shared" si="2"/>
        <v>26206</v>
      </c>
      <c r="F33" s="22">
        <f t="shared" si="3"/>
        <v>24802.333333333332</v>
      </c>
      <c r="G33" s="23">
        <f>F33/$G$36</f>
        <v>48.442057291666664</v>
      </c>
      <c r="H33" s="25">
        <f t="shared" si="4"/>
        <v>11727</v>
      </c>
      <c r="I33" s="26">
        <f t="shared" si="0"/>
        <v>9475</v>
      </c>
      <c r="J33" s="26">
        <f t="shared" si="0"/>
        <v>9017</v>
      </c>
      <c r="K33" s="22">
        <f t="shared" si="5"/>
        <v>10073</v>
      </c>
      <c r="L33" s="23">
        <f>K33/$G$36</f>
        <v>19.673828125</v>
      </c>
      <c r="M33" s="25">
        <f t="shared" si="6"/>
        <v>713</v>
      </c>
      <c r="N33" s="26">
        <f t="shared" si="1"/>
        <v>664</v>
      </c>
      <c r="O33" s="26">
        <f t="shared" si="1"/>
        <v>682</v>
      </c>
      <c r="P33" s="22">
        <f t="shared" si="7"/>
        <v>686.33333333333337</v>
      </c>
      <c r="Q33" s="23">
        <f>P33/$G$36</f>
        <v>1.3404947916666667</v>
      </c>
    </row>
    <row r="35" spans="2:17" x14ac:dyDescent="0.25">
      <c r="B35" s="2" t="s">
        <v>22</v>
      </c>
      <c r="C35" s="7" t="s">
        <v>16</v>
      </c>
      <c r="D35" s="8" t="s">
        <v>17</v>
      </c>
      <c r="E35" s="8" t="s">
        <v>18</v>
      </c>
      <c r="F35" s="8" t="s">
        <v>31</v>
      </c>
      <c r="G35" s="2" t="s">
        <v>20</v>
      </c>
    </row>
    <row r="36" spans="2:17" x14ac:dyDescent="0.25">
      <c r="B36" s="13" t="s">
        <v>23</v>
      </c>
      <c r="C36" s="11">
        <f>K14</f>
        <v>491</v>
      </c>
      <c r="D36" s="12">
        <f>K15</f>
        <v>538</v>
      </c>
      <c r="E36" s="12">
        <f>K16</f>
        <v>507</v>
      </c>
      <c r="F36" s="12">
        <f>K17</f>
        <v>539</v>
      </c>
      <c r="G36" s="15">
        <f>AVERAGE(C36:E36)</f>
        <v>512</v>
      </c>
    </row>
    <row r="37" spans="2:17" x14ac:dyDescent="0.25">
      <c r="B37" s="14" t="s">
        <v>25</v>
      </c>
      <c r="C37" s="4">
        <f>K18</f>
        <v>586</v>
      </c>
      <c r="D37" s="5">
        <f>K19</f>
        <v>556</v>
      </c>
      <c r="E37" s="5">
        <f>K20</f>
        <v>589</v>
      </c>
      <c r="F37" s="5">
        <f>K21</f>
        <v>514</v>
      </c>
      <c r="G37" s="10">
        <f>AVERAGE(C37:E37)</f>
        <v>577</v>
      </c>
    </row>
    <row r="39" spans="2:17" x14ac:dyDescent="0.25">
      <c r="B39" s="27" t="s">
        <v>24</v>
      </c>
      <c r="C39" s="153" t="s">
        <v>29</v>
      </c>
      <c r="F39" s="31" t="s">
        <v>30</v>
      </c>
    </row>
  </sheetData>
  <mergeCells count="4">
    <mergeCell ref="B24:B25"/>
    <mergeCell ref="C24:G24"/>
    <mergeCell ref="H24:L24"/>
    <mergeCell ref="M24:Q2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37"/>
  <sheetViews>
    <sheetView topLeftCell="A16" workbookViewId="0">
      <selection activeCell="K34" sqref="K34"/>
    </sheetView>
  </sheetViews>
  <sheetFormatPr defaultRowHeight="15" x14ac:dyDescent="0.25"/>
  <cols>
    <col min="1" max="1" width="4.28515625" style="153" customWidth="1"/>
    <col min="2" max="2" width="14.7109375" style="153" customWidth="1"/>
    <col min="3" max="16384" width="9.140625" style="153"/>
  </cols>
  <sheetData>
    <row r="3" spans="1:13" x14ac:dyDescent="0.25">
      <c r="A3" s="178" t="s">
        <v>0</v>
      </c>
      <c r="B3" s="177"/>
      <c r="C3" s="177"/>
      <c r="D3" s="178" t="s">
        <v>1</v>
      </c>
      <c r="E3" s="177"/>
      <c r="F3" s="177"/>
      <c r="G3" s="177"/>
      <c r="H3" s="177"/>
      <c r="I3" s="177"/>
      <c r="J3" s="177"/>
      <c r="K3" s="178" t="s">
        <v>76</v>
      </c>
      <c r="L3" s="177"/>
      <c r="M3" s="177"/>
    </row>
    <row r="4" spans="1:13" x14ac:dyDescent="0.25">
      <c r="A4" s="178" t="s">
        <v>2</v>
      </c>
      <c r="B4" s="177"/>
      <c r="C4" s="177"/>
      <c r="D4" s="177"/>
      <c r="E4" s="177"/>
      <c r="F4" s="177"/>
      <c r="G4" s="177"/>
      <c r="H4" s="177"/>
      <c r="I4" s="178" t="s">
        <v>3</v>
      </c>
      <c r="J4" s="177"/>
      <c r="K4" s="178" t="s">
        <v>77</v>
      </c>
      <c r="L4" s="177"/>
      <c r="M4" s="177"/>
    </row>
    <row r="5" spans="1:13" x14ac:dyDescent="0.25">
      <c r="A5" s="178" t="s">
        <v>4</v>
      </c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</row>
    <row r="6" spans="1:13" x14ac:dyDescent="0.25">
      <c r="A6" s="178" t="s">
        <v>68</v>
      </c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</row>
    <row r="7" spans="1:13" x14ac:dyDescent="0.25">
      <c r="A7" s="178" t="s">
        <v>75</v>
      </c>
      <c r="B7" s="177"/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7"/>
    </row>
    <row r="8" spans="1:13" x14ac:dyDescent="0.25">
      <c r="A8" s="178" t="s">
        <v>5</v>
      </c>
      <c r="B8" s="177"/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7"/>
    </row>
    <row r="9" spans="1:13" x14ac:dyDescent="0.25">
      <c r="A9" s="165"/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</row>
    <row r="10" spans="1:13" x14ac:dyDescent="0.25">
      <c r="A10" s="165"/>
      <c r="B10" s="165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</row>
    <row r="11" spans="1:13" x14ac:dyDescent="0.25">
      <c r="A11" s="165"/>
      <c r="B11" s="165"/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</row>
    <row r="12" spans="1:13" x14ac:dyDescent="0.25">
      <c r="A12" s="177"/>
      <c r="B12" s="177" t="s">
        <v>6</v>
      </c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77"/>
    </row>
    <row r="13" spans="1:13" x14ac:dyDescent="0.25">
      <c r="A13" s="177"/>
      <c r="B13" s="179">
        <v>1</v>
      </c>
      <c r="C13" s="179">
        <v>2</v>
      </c>
      <c r="D13" s="179">
        <v>3</v>
      </c>
      <c r="E13" s="179">
        <v>4</v>
      </c>
      <c r="F13" s="179">
        <v>5</v>
      </c>
      <c r="G13" s="179">
        <v>6</v>
      </c>
      <c r="H13" s="179">
        <v>7</v>
      </c>
      <c r="I13" s="179">
        <v>8</v>
      </c>
      <c r="J13" s="179">
        <v>9</v>
      </c>
      <c r="K13" s="179">
        <v>10</v>
      </c>
      <c r="L13" s="179">
        <v>11</v>
      </c>
      <c r="M13" s="179">
        <v>12</v>
      </c>
    </row>
    <row r="14" spans="1:13" x14ac:dyDescent="0.25">
      <c r="A14" s="179" t="s">
        <v>7</v>
      </c>
      <c r="B14" s="180">
        <v>778</v>
      </c>
      <c r="C14" s="181">
        <v>1854</v>
      </c>
      <c r="D14" s="181">
        <v>741</v>
      </c>
      <c r="E14" s="181">
        <v>607</v>
      </c>
      <c r="F14" s="181">
        <v>719</v>
      </c>
      <c r="G14" s="181">
        <v>1869</v>
      </c>
      <c r="H14" s="181">
        <v>636</v>
      </c>
      <c r="I14" s="181">
        <v>700</v>
      </c>
      <c r="J14" s="181">
        <v>506</v>
      </c>
      <c r="K14" s="181">
        <v>444</v>
      </c>
      <c r="L14" s="181"/>
      <c r="M14" s="182"/>
    </row>
    <row r="15" spans="1:13" x14ac:dyDescent="0.25">
      <c r="A15" s="179" t="s">
        <v>8</v>
      </c>
      <c r="B15" s="183">
        <v>590</v>
      </c>
      <c r="C15" s="184">
        <v>656</v>
      </c>
      <c r="D15" s="184">
        <v>648</v>
      </c>
      <c r="E15" s="184">
        <v>594</v>
      </c>
      <c r="F15" s="184">
        <v>552</v>
      </c>
      <c r="G15" s="184">
        <v>592</v>
      </c>
      <c r="H15" s="184">
        <v>539</v>
      </c>
      <c r="I15" s="184">
        <v>592</v>
      </c>
      <c r="J15" s="184">
        <v>624</v>
      </c>
      <c r="K15" s="184">
        <v>531</v>
      </c>
      <c r="L15" s="184"/>
      <c r="M15" s="185"/>
    </row>
    <row r="16" spans="1:13" x14ac:dyDescent="0.25">
      <c r="A16" s="179" t="s">
        <v>9</v>
      </c>
      <c r="B16" s="183">
        <v>2494</v>
      </c>
      <c r="C16" s="184">
        <v>2989</v>
      </c>
      <c r="D16" s="184">
        <v>3479</v>
      </c>
      <c r="E16" s="184">
        <v>2341</v>
      </c>
      <c r="F16" s="184">
        <v>931</v>
      </c>
      <c r="G16" s="184">
        <v>927</v>
      </c>
      <c r="H16" s="184">
        <v>946</v>
      </c>
      <c r="I16" s="184">
        <v>902</v>
      </c>
      <c r="J16" s="184">
        <v>915</v>
      </c>
      <c r="K16" s="184">
        <v>848</v>
      </c>
      <c r="L16" s="184"/>
      <c r="M16" s="185"/>
    </row>
    <row r="17" spans="1:17" x14ac:dyDescent="0.25">
      <c r="A17" s="179" t="s">
        <v>10</v>
      </c>
      <c r="B17" s="183">
        <v>677</v>
      </c>
      <c r="C17" s="184">
        <v>1067</v>
      </c>
      <c r="D17" s="184">
        <v>679</v>
      </c>
      <c r="E17" s="184">
        <v>636</v>
      </c>
      <c r="F17" s="184">
        <v>1057</v>
      </c>
      <c r="G17" s="184">
        <v>725</v>
      </c>
      <c r="H17" s="184">
        <v>1010</v>
      </c>
      <c r="I17" s="184">
        <v>657</v>
      </c>
      <c r="J17" s="184">
        <v>638</v>
      </c>
      <c r="K17" s="184">
        <v>702</v>
      </c>
      <c r="L17" s="184"/>
      <c r="M17" s="185"/>
    </row>
    <row r="18" spans="1:17" x14ac:dyDescent="0.25">
      <c r="A18" s="179" t="s">
        <v>11</v>
      </c>
      <c r="B18" s="183">
        <v>9167</v>
      </c>
      <c r="C18" s="184">
        <v>26565</v>
      </c>
      <c r="D18" s="184">
        <v>36346</v>
      </c>
      <c r="E18" s="184">
        <v>3720</v>
      </c>
      <c r="F18" s="184">
        <v>11579</v>
      </c>
      <c r="G18" s="184">
        <v>9792</v>
      </c>
      <c r="H18" s="184">
        <v>715</v>
      </c>
      <c r="I18" s="184">
        <v>959</v>
      </c>
      <c r="J18" s="184">
        <v>831</v>
      </c>
      <c r="K18" s="184">
        <v>926</v>
      </c>
      <c r="L18" s="184"/>
      <c r="M18" s="185"/>
    </row>
    <row r="19" spans="1:17" x14ac:dyDescent="0.25">
      <c r="A19" s="179" t="s">
        <v>12</v>
      </c>
      <c r="B19" s="183">
        <v>891</v>
      </c>
      <c r="C19" s="184">
        <v>1428</v>
      </c>
      <c r="D19" s="184">
        <v>1156</v>
      </c>
      <c r="E19" s="184">
        <v>1070</v>
      </c>
      <c r="F19" s="184">
        <v>1113</v>
      </c>
      <c r="G19" s="184">
        <v>1025</v>
      </c>
      <c r="H19" s="184">
        <v>978</v>
      </c>
      <c r="I19" s="184">
        <v>953</v>
      </c>
      <c r="J19" s="184">
        <v>918</v>
      </c>
      <c r="K19" s="184">
        <v>807</v>
      </c>
      <c r="L19" s="184"/>
      <c r="M19" s="185"/>
    </row>
    <row r="20" spans="1:17" x14ac:dyDescent="0.25">
      <c r="A20" s="179" t="s">
        <v>13</v>
      </c>
      <c r="B20" s="183"/>
      <c r="C20" s="184"/>
      <c r="D20" s="184"/>
      <c r="E20" s="184"/>
      <c r="F20" s="184"/>
      <c r="G20" s="184"/>
      <c r="H20" s="184"/>
      <c r="I20" s="184"/>
      <c r="J20" s="184"/>
      <c r="K20" s="184">
        <v>638</v>
      </c>
      <c r="L20" s="184"/>
      <c r="M20" s="185"/>
    </row>
    <row r="21" spans="1:17" x14ac:dyDescent="0.25">
      <c r="A21" s="179" t="s">
        <v>14</v>
      </c>
      <c r="B21" s="186"/>
      <c r="C21" s="187"/>
      <c r="D21" s="187"/>
      <c r="E21" s="187"/>
      <c r="F21" s="187"/>
      <c r="G21" s="187"/>
      <c r="H21" s="187"/>
      <c r="I21" s="187"/>
      <c r="J21" s="187"/>
      <c r="K21" s="187">
        <v>538</v>
      </c>
      <c r="L21" s="187"/>
      <c r="M21" s="188"/>
    </row>
    <row r="23" spans="1:17" ht="15.75" thickBot="1" x14ac:dyDescent="0.3"/>
    <row r="24" spans="1:17" x14ac:dyDescent="0.25">
      <c r="B24" s="230" t="s">
        <v>15</v>
      </c>
      <c r="C24" s="229" t="s">
        <v>19</v>
      </c>
      <c r="D24" s="227"/>
      <c r="E24" s="227"/>
      <c r="F24" s="227"/>
      <c r="G24" s="228"/>
      <c r="H24" s="229" t="s">
        <v>26</v>
      </c>
      <c r="I24" s="227"/>
      <c r="J24" s="227"/>
      <c r="K24" s="227"/>
      <c r="L24" s="228"/>
      <c r="M24" s="229" t="s">
        <v>27</v>
      </c>
      <c r="N24" s="227"/>
      <c r="O24" s="227"/>
      <c r="P24" s="227"/>
      <c r="Q24" s="228"/>
    </row>
    <row r="25" spans="1:17" x14ac:dyDescent="0.25">
      <c r="B25" s="231"/>
      <c r="C25" s="16" t="s">
        <v>16</v>
      </c>
      <c r="D25" s="8" t="s">
        <v>17</v>
      </c>
      <c r="E25" s="8" t="s">
        <v>18</v>
      </c>
      <c r="F25" s="2" t="s">
        <v>20</v>
      </c>
      <c r="G25" s="17" t="s">
        <v>21</v>
      </c>
      <c r="H25" s="16" t="s">
        <v>16</v>
      </c>
      <c r="I25" s="8" t="s">
        <v>17</v>
      </c>
      <c r="J25" s="8" t="s">
        <v>18</v>
      </c>
      <c r="K25" s="2" t="s">
        <v>20</v>
      </c>
      <c r="L25" s="17" t="s">
        <v>21</v>
      </c>
      <c r="M25" s="16" t="s">
        <v>16</v>
      </c>
      <c r="N25" s="8" t="s">
        <v>17</v>
      </c>
      <c r="O25" s="8" t="s">
        <v>18</v>
      </c>
      <c r="P25" s="2" t="s">
        <v>20</v>
      </c>
      <c r="Q25" s="17" t="s">
        <v>21</v>
      </c>
    </row>
    <row r="26" spans="1:17" x14ac:dyDescent="0.25">
      <c r="B26" s="111" t="s">
        <v>39</v>
      </c>
      <c r="C26" s="18">
        <f>B14</f>
        <v>778</v>
      </c>
      <c r="D26" s="3">
        <f>C14</f>
        <v>1854</v>
      </c>
      <c r="E26" s="3">
        <f>D14</f>
        <v>741</v>
      </c>
      <c r="F26" s="9">
        <f>AVERAGE(C26:E26)</f>
        <v>1124.3333333333333</v>
      </c>
      <c r="G26" s="125">
        <f t="shared" ref="G26:G31" si="0">F26/$G$34</f>
        <v>1.7811221122112211</v>
      </c>
      <c r="H26" s="24">
        <f>E14</f>
        <v>607</v>
      </c>
      <c r="I26" s="29">
        <f t="shared" ref="I26:J31" si="1">F14</f>
        <v>719</v>
      </c>
      <c r="J26" s="29">
        <f t="shared" si="1"/>
        <v>1869</v>
      </c>
      <c r="K26" s="9">
        <f>AVERAGE(H26:J26)</f>
        <v>1065</v>
      </c>
      <c r="L26" s="125">
        <f t="shared" ref="L26:L31" si="2">K26/$G$34</f>
        <v>1.6871287128712871</v>
      </c>
      <c r="M26" s="24">
        <f>H14</f>
        <v>636</v>
      </c>
      <c r="N26" s="1">
        <f t="shared" ref="N26:O31" si="3">I14</f>
        <v>700</v>
      </c>
      <c r="O26" s="1">
        <f t="shared" si="3"/>
        <v>506</v>
      </c>
      <c r="P26" s="9">
        <f>AVERAGE(M26:O26)</f>
        <v>614</v>
      </c>
      <c r="Q26" s="125">
        <f t="shared" ref="Q26:Q31" si="4">P26/$G$34</f>
        <v>0.97267326732673265</v>
      </c>
    </row>
    <row r="27" spans="1:17" x14ac:dyDescent="0.25">
      <c r="B27" s="42" t="s">
        <v>41</v>
      </c>
      <c r="C27" s="18">
        <f t="shared" ref="C27:E31" si="5">B15</f>
        <v>590</v>
      </c>
      <c r="D27" s="3">
        <f t="shared" si="5"/>
        <v>656</v>
      </c>
      <c r="E27" s="3">
        <f t="shared" si="5"/>
        <v>648</v>
      </c>
      <c r="F27" s="9">
        <f t="shared" ref="F27:F31" si="6">AVERAGE(C27:E27)</f>
        <v>631.33333333333337</v>
      </c>
      <c r="G27" s="125">
        <f t="shared" si="0"/>
        <v>1.0001320132013203</v>
      </c>
      <c r="H27" s="24">
        <f t="shared" ref="H27:H31" si="7">E15</f>
        <v>594</v>
      </c>
      <c r="I27" s="29">
        <f t="shared" si="1"/>
        <v>552</v>
      </c>
      <c r="J27" s="29">
        <f t="shared" si="1"/>
        <v>592</v>
      </c>
      <c r="K27" s="9">
        <f t="shared" ref="K27:K31" si="8">AVERAGE(H27:J27)</f>
        <v>579.33333333333337</v>
      </c>
      <c r="L27" s="125">
        <f t="shared" si="2"/>
        <v>0.91775577557755783</v>
      </c>
      <c r="M27" s="24">
        <f t="shared" ref="M27:M31" si="9">H15</f>
        <v>539</v>
      </c>
      <c r="N27" s="1">
        <f t="shared" si="3"/>
        <v>592</v>
      </c>
      <c r="O27" s="1">
        <f t="shared" si="3"/>
        <v>624</v>
      </c>
      <c r="P27" s="9">
        <f t="shared" ref="P27:P31" si="10">AVERAGE(M27:O27)</f>
        <v>585</v>
      </c>
      <c r="Q27" s="125">
        <f t="shared" si="4"/>
        <v>0.92673267326732678</v>
      </c>
    </row>
    <row r="28" spans="1:17" x14ac:dyDescent="0.25">
      <c r="B28" s="42" t="s">
        <v>42</v>
      </c>
      <c r="C28" s="18">
        <f t="shared" si="5"/>
        <v>2494</v>
      </c>
      <c r="D28" s="3">
        <f t="shared" si="5"/>
        <v>2989</v>
      </c>
      <c r="E28" s="3">
        <f t="shared" si="5"/>
        <v>3479</v>
      </c>
      <c r="F28" s="9">
        <f t="shared" si="6"/>
        <v>2987.3333333333335</v>
      </c>
      <c r="G28" s="30">
        <f t="shared" si="0"/>
        <v>4.7324092409240928</v>
      </c>
      <c r="H28" s="24">
        <f t="shared" si="7"/>
        <v>2341</v>
      </c>
      <c r="I28" s="1">
        <f t="shared" si="1"/>
        <v>931</v>
      </c>
      <c r="J28" s="1">
        <f t="shared" si="1"/>
        <v>927</v>
      </c>
      <c r="K28" s="9">
        <f t="shared" si="8"/>
        <v>1399.6666666666667</v>
      </c>
      <c r="L28" s="125">
        <f t="shared" si="2"/>
        <v>2.2172937293729373</v>
      </c>
      <c r="M28" s="24">
        <f t="shared" si="9"/>
        <v>946</v>
      </c>
      <c r="N28" s="1">
        <f t="shared" si="3"/>
        <v>902</v>
      </c>
      <c r="O28" s="1">
        <f t="shared" si="3"/>
        <v>915</v>
      </c>
      <c r="P28" s="9">
        <f t="shared" si="10"/>
        <v>921</v>
      </c>
      <c r="Q28" s="125">
        <f t="shared" si="4"/>
        <v>1.459009900990099</v>
      </c>
    </row>
    <row r="29" spans="1:17" x14ac:dyDescent="0.25">
      <c r="B29" s="42" t="s">
        <v>35</v>
      </c>
      <c r="C29" s="18">
        <f t="shared" si="5"/>
        <v>677</v>
      </c>
      <c r="D29" s="3">
        <f t="shared" si="5"/>
        <v>1067</v>
      </c>
      <c r="E29" s="3">
        <f t="shared" si="5"/>
        <v>679</v>
      </c>
      <c r="F29" s="9">
        <f t="shared" si="6"/>
        <v>807.66666666666663</v>
      </c>
      <c r="G29" s="125">
        <f t="shared" si="0"/>
        <v>1.2794719471947194</v>
      </c>
      <c r="H29" s="24">
        <f t="shared" si="7"/>
        <v>636</v>
      </c>
      <c r="I29" s="1">
        <f t="shared" si="1"/>
        <v>1057</v>
      </c>
      <c r="J29" s="1">
        <f t="shared" si="1"/>
        <v>725</v>
      </c>
      <c r="K29" s="9">
        <f t="shared" si="8"/>
        <v>806</v>
      </c>
      <c r="L29" s="125">
        <f t="shared" si="2"/>
        <v>1.2768316831683169</v>
      </c>
      <c r="M29" s="24">
        <f t="shared" si="9"/>
        <v>1010</v>
      </c>
      <c r="N29" s="1">
        <f t="shared" si="3"/>
        <v>657</v>
      </c>
      <c r="O29" s="1">
        <f t="shared" si="3"/>
        <v>638</v>
      </c>
      <c r="P29" s="9">
        <f t="shared" si="10"/>
        <v>768.33333333333337</v>
      </c>
      <c r="Q29" s="125">
        <f t="shared" si="4"/>
        <v>1.2171617161716173</v>
      </c>
    </row>
    <row r="30" spans="1:17" x14ac:dyDescent="0.25">
      <c r="B30" s="42" t="s">
        <v>36</v>
      </c>
      <c r="C30" s="18">
        <f t="shared" si="5"/>
        <v>9167</v>
      </c>
      <c r="D30" s="3">
        <f t="shared" si="5"/>
        <v>26565</v>
      </c>
      <c r="E30" s="3">
        <f t="shared" si="5"/>
        <v>36346</v>
      </c>
      <c r="F30" s="9">
        <f t="shared" si="6"/>
        <v>24026</v>
      </c>
      <c r="G30" s="30">
        <f t="shared" si="0"/>
        <v>38.060990099009899</v>
      </c>
      <c r="H30" s="24">
        <f t="shared" si="7"/>
        <v>3720</v>
      </c>
      <c r="I30" s="1">
        <f t="shared" si="1"/>
        <v>11579</v>
      </c>
      <c r="J30" s="1">
        <f t="shared" si="1"/>
        <v>9792</v>
      </c>
      <c r="K30" s="9">
        <f t="shared" si="8"/>
        <v>8363.6666666666661</v>
      </c>
      <c r="L30" s="30">
        <f t="shared" si="2"/>
        <v>13.249372937293728</v>
      </c>
      <c r="M30" s="24">
        <f t="shared" si="9"/>
        <v>715</v>
      </c>
      <c r="N30" s="1">
        <f t="shared" si="3"/>
        <v>959</v>
      </c>
      <c r="O30" s="1">
        <f t="shared" si="3"/>
        <v>831</v>
      </c>
      <c r="P30" s="9">
        <f t="shared" si="10"/>
        <v>835</v>
      </c>
      <c r="Q30" s="125">
        <f t="shared" si="4"/>
        <v>1.3227722772277228</v>
      </c>
    </row>
    <row r="31" spans="1:17" ht="15.75" thickBot="1" x14ac:dyDescent="0.3">
      <c r="B31" s="43" t="s">
        <v>37</v>
      </c>
      <c r="C31" s="20">
        <f t="shared" si="5"/>
        <v>891</v>
      </c>
      <c r="D31" s="21">
        <f t="shared" si="5"/>
        <v>1428</v>
      </c>
      <c r="E31" s="21">
        <f t="shared" si="5"/>
        <v>1156</v>
      </c>
      <c r="F31" s="22">
        <f t="shared" si="6"/>
        <v>1158.3333333333333</v>
      </c>
      <c r="G31" s="124">
        <f t="shared" si="0"/>
        <v>1.8349834983498348</v>
      </c>
      <c r="H31" s="25">
        <f t="shared" si="7"/>
        <v>1070</v>
      </c>
      <c r="I31" s="26">
        <f t="shared" si="1"/>
        <v>1113</v>
      </c>
      <c r="J31" s="26">
        <f t="shared" si="1"/>
        <v>1025</v>
      </c>
      <c r="K31" s="22">
        <f t="shared" si="8"/>
        <v>1069.3333333333333</v>
      </c>
      <c r="L31" s="124">
        <f t="shared" si="2"/>
        <v>1.6939933993399339</v>
      </c>
      <c r="M31" s="25">
        <f t="shared" si="9"/>
        <v>978</v>
      </c>
      <c r="N31" s="26">
        <f t="shared" si="3"/>
        <v>953</v>
      </c>
      <c r="O31" s="26">
        <f t="shared" si="3"/>
        <v>918</v>
      </c>
      <c r="P31" s="22">
        <f t="shared" si="10"/>
        <v>949.66666666666663</v>
      </c>
      <c r="Q31" s="124">
        <f t="shared" si="4"/>
        <v>1.5044224422442243</v>
      </c>
    </row>
    <row r="33" spans="2:7" x14ac:dyDescent="0.25">
      <c r="B33" s="2" t="s">
        <v>22</v>
      </c>
      <c r="C33" s="7" t="s">
        <v>16</v>
      </c>
      <c r="D33" s="8" t="s">
        <v>17</v>
      </c>
      <c r="E33" s="8" t="s">
        <v>18</v>
      </c>
      <c r="F33" s="8" t="s">
        <v>31</v>
      </c>
      <c r="G33" s="2" t="s">
        <v>20</v>
      </c>
    </row>
    <row r="34" spans="2:7" x14ac:dyDescent="0.25">
      <c r="B34" s="13" t="s">
        <v>23</v>
      </c>
      <c r="C34" s="11">
        <f>K14</f>
        <v>444</v>
      </c>
      <c r="D34" s="12">
        <f>K15</f>
        <v>531</v>
      </c>
      <c r="E34" s="12">
        <f>K16</f>
        <v>848</v>
      </c>
      <c r="F34" s="12">
        <f>K17</f>
        <v>702</v>
      </c>
      <c r="G34" s="15">
        <f>AVERAGE(C34:F34)</f>
        <v>631.25</v>
      </c>
    </row>
    <row r="35" spans="2:7" x14ac:dyDescent="0.25">
      <c r="B35" s="14" t="s">
        <v>25</v>
      </c>
      <c r="C35" s="4">
        <f>K18</f>
        <v>926</v>
      </c>
      <c r="D35" s="5">
        <f>K19</f>
        <v>807</v>
      </c>
      <c r="E35" s="5">
        <f>K20</f>
        <v>638</v>
      </c>
      <c r="F35" s="5">
        <f>K21</f>
        <v>538</v>
      </c>
      <c r="G35" s="10">
        <f>AVERAGE(C35:F35)</f>
        <v>727.25</v>
      </c>
    </row>
    <row r="37" spans="2:7" x14ac:dyDescent="0.25">
      <c r="B37" s="27" t="s">
        <v>24</v>
      </c>
      <c r="C37" s="153" t="s">
        <v>29</v>
      </c>
      <c r="F37" s="31" t="s">
        <v>30</v>
      </c>
    </row>
  </sheetData>
  <mergeCells count="4">
    <mergeCell ref="B24:B25"/>
    <mergeCell ref="C24:G24"/>
    <mergeCell ref="H24:L24"/>
    <mergeCell ref="M24:Q2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1"/>
  <sheetViews>
    <sheetView tabSelected="1" topLeftCell="A19" zoomScale="90" zoomScaleNormal="90" workbookViewId="0">
      <pane xSplit="1" topLeftCell="B1" activePane="topRight" state="frozen"/>
      <selection pane="topRight" activeCell="U16" sqref="U16"/>
    </sheetView>
  </sheetViews>
  <sheetFormatPr defaultRowHeight="15" x14ac:dyDescent="0.25"/>
  <cols>
    <col min="1" max="1" width="16" style="28" bestFit="1" customWidth="1"/>
    <col min="2" max="3" width="9.140625" style="28"/>
    <col min="4" max="13" width="9.140625" style="28" customWidth="1"/>
    <col min="14" max="14" width="9.140625" style="28"/>
    <col min="15" max="15" width="11" style="28" bestFit="1" customWidth="1"/>
    <col min="16" max="16384" width="9.140625" style="28"/>
  </cols>
  <sheetData>
    <row r="1" spans="1:19" ht="15.75" thickBot="1" x14ac:dyDescent="0.3"/>
    <row r="2" spans="1:19" ht="18.75" x14ac:dyDescent="0.3">
      <c r="A2" s="47"/>
      <c r="B2" s="252" t="s">
        <v>28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4"/>
    </row>
    <row r="3" spans="1:19" x14ac:dyDescent="0.25">
      <c r="A3" s="69"/>
      <c r="B3" s="255" t="s">
        <v>47</v>
      </c>
      <c r="C3" s="256"/>
      <c r="D3" s="256"/>
      <c r="E3" s="256"/>
      <c r="F3" s="256"/>
      <c r="G3" s="257"/>
      <c r="H3" s="256" t="s">
        <v>48</v>
      </c>
      <c r="I3" s="256"/>
      <c r="J3" s="256"/>
      <c r="K3" s="256"/>
      <c r="L3" s="256"/>
      <c r="M3" s="257"/>
      <c r="N3" s="256" t="s">
        <v>69</v>
      </c>
      <c r="O3" s="256"/>
      <c r="P3" s="256"/>
      <c r="Q3" s="256"/>
      <c r="R3" s="256"/>
      <c r="S3" s="257"/>
    </row>
    <row r="4" spans="1:19" x14ac:dyDescent="0.25">
      <c r="A4" s="70"/>
      <c r="B4" s="255" t="s">
        <v>19</v>
      </c>
      <c r="C4" s="258"/>
      <c r="D4" s="259" t="s">
        <v>26</v>
      </c>
      <c r="E4" s="258"/>
      <c r="F4" s="259" t="s">
        <v>27</v>
      </c>
      <c r="G4" s="257"/>
      <c r="H4" s="255" t="s">
        <v>19</v>
      </c>
      <c r="I4" s="258"/>
      <c r="J4" s="259" t="s">
        <v>26</v>
      </c>
      <c r="K4" s="258"/>
      <c r="L4" s="259" t="s">
        <v>27</v>
      </c>
      <c r="M4" s="257"/>
      <c r="N4" s="255" t="s">
        <v>19</v>
      </c>
      <c r="O4" s="258"/>
      <c r="P4" s="259" t="s">
        <v>26</v>
      </c>
      <c r="Q4" s="258"/>
      <c r="R4" s="259" t="s">
        <v>27</v>
      </c>
      <c r="S4" s="257"/>
    </row>
    <row r="5" spans="1:19" x14ac:dyDescent="0.25">
      <c r="A5" s="60" t="s">
        <v>15</v>
      </c>
      <c r="B5" s="60" t="s">
        <v>20</v>
      </c>
      <c r="C5" s="62" t="s">
        <v>21</v>
      </c>
      <c r="D5" s="61" t="s">
        <v>20</v>
      </c>
      <c r="E5" s="62" t="s">
        <v>21</v>
      </c>
      <c r="F5" s="63" t="s">
        <v>20</v>
      </c>
      <c r="G5" s="64" t="s">
        <v>21</v>
      </c>
      <c r="H5" s="63" t="s">
        <v>20</v>
      </c>
      <c r="I5" s="62" t="s">
        <v>21</v>
      </c>
      <c r="J5" s="61" t="s">
        <v>20</v>
      </c>
      <c r="K5" s="62" t="s">
        <v>21</v>
      </c>
      <c r="L5" s="63" t="s">
        <v>20</v>
      </c>
      <c r="M5" s="64" t="s">
        <v>21</v>
      </c>
      <c r="N5" s="63" t="s">
        <v>20</v>
      </c>
      <c r="O5" s="62" t="s">
        <v>21</v>
      </c>
      <c r="P5" s="61" t="s">
        <v>20</v>
      </c>
      <c r="Q5" s="62" t="s">
        <v>21</v>
      </c>
      <c r="R5" s="63" t="s">
        <v>20</v>
      </c>
      <c r="S5" s="64" t="s">
        <v>21</v>
      </c>
    </row>
    <row r="6" spans="1:19" x14ac:dyDescent="0.25">
      <c r="A6" s="18" t="str">
        <f>'pH-3_0h_Pl1'!B26</f>
        <v>CRD756 B3</v>
      </c>
      <c r="B6" s="53">
        <f>'pH-3_0h_Pl1'!F26</f>
        <v>596</v>
      </c>
      <c r="C6" s="40">
        <f>'pH-3_0h_Pl1'!G26</f>
        <v>1.818459191456903</v>
      </c>
      <c r="D6" s="41">
        <f>'pH-3_0h_Pl1'!K26</f>
        <v>405</v>
      </c>
      <c r="E6" s="40">
        <f>'pH-3_0h_Pl1'!L26</f>
        <v>1.2356979405034325</v>
      </c>
      <c r="F6" s="34">
        <f>'pH-3_0h_Pl1'!P26</f>
        <v>361.33333333333331</v>
      </c>
      <c r="G6" s="48">
        <f>'pH-3_0h_Pl1'!Q26</f>
        <v>1.1024663107042969</v>
      </c>
      <c r="H6" s="34">
        <f>'pH-3_1h_Pl1'!F26</f>
        <v>768.66666666666663</v>
      </c>
      <c r="I6" s="34">
        <f>'pH-3_1h_Pl1'!G26</f>
        <v>1.8656957928802589</v>
      </c>
      <c r="J6" s="34">
        <f>'pH-3_1h_Pl1'!K26</f>
        <v>511.33333333333331</v>
      </c>
      <c r="K6" s="34">
        <f>'pH-3_1h_Pl1'!L26</f>
        <v>1.2411003236245954</v>
      </c>
      <c r="L6" s="34">
        <f>'pH-3_1h_Pl1'!P26</f>
        <v>456.33333333333331</v>
      </c>
      <c r="M6" s="48">
        <f>'pH-3_1h_Pl1'!Q26</f>
        <v>1.1076051779935274</v>
      </c>
      <c r="N6" s="34">
        <f>'pH-3_2h_Pl1'!F26</f>
        <v>769.66666666666663</v>
      </c>
      <c r="O6" s="34">
        <f>'pH-3_2h_Pl1'!G26</f>
        <v>1.7334834834834834</v>
      </c>
      <c r="P6" s="225">
        <f>'pH-3_2h_Pl1'!K26</f>
        <v>550.66666666666663</v>
      </c>
      <c r="Q6" s="226">
        <f>'pH-3_2h_Pl1'!L26</f>
        <v>1.2402402402402402</v>
      </c>
      <c r="R6" s="34">
        <f>'pH-3_2h_Pl1'!P26</f>
        <v>477.33333333333331</v>
      </c>
      <c r="S6" s="48">
        <f>'pH-3_2h_Pl1'!Q26</f>
        <v>1.075075075075075</v>
      </c>
    </row>
    <row r="7" spans="1:19" x14ac:dyDescent="0.25">
      <c r="A7" s="18" t="str">
        <f>'pH-3_0h_Pl1'!B27</f>
        <v>CRD941 B5</v>
      </c>
      <c r="B7" s="53">
        <f>'pH-3_0h_Pl1'!F27</f>
        <v>2028</v>
      </c>
      <c r="C7" s="40">
        <f>'pH-3_0h_Pl1'!G27</f>
        <v>6.1876430205949653</v>
      </c>
      <c r="D7" s="41">
        <f>'pH-3_0h_Pl1'!K27</f>
        <v>468</v>
      </c>
      <c r="E7" s="40">
        <f>'pH-3_0h_Pl1'!L27</f>
        <v>1.4279176201372998</v>
      </c>
      <c r="F7" s="34">
        <f>'pH-3_0h_Pl1'!P27</f>
        <v>619.66666666666663</v>
      </c>
      <c r="G7" s="48">
        <f>'pH-3_0h_Pl1'!Q27</f>
        <v>1.8906687007373506</v>
      </c>
      <c r="H7" s="34">
        <f>'pH-3_1h_Pl1'!F27</f>
        <v>2207.3333333333335</v>
      </c>
      <c r="I7" s="34">
        <f>'pH-3_1h_Pl1'!G27</f>
        <v>5.3576051779935279</v>
      </c>
      <c r="J7" s="34">
        <f>'pH-3_1h_Pl1'!K27</f>
        <v>565.66666666666663</v>
      </c>
      <c r="K7" s="34">
        <f>'pH-3_1h_Pl1'!L27</f>
        <v>1.372977346278317</v>
      </c>
      <c r="L7" s="34">
        <f>'pH-3_1h_Pl1'!P27</f>
        <v>789</v>
      </c>
      <c r="M7" s="48">
        <f>'pH-3_1h_Pl1'!Q27</f>
        <v>1.9150485436893203</v>
      </c>
      <c r="N7" s="34">
        <f>'pH-3_2h_Pl1'!F27</f>
        <v>2233</v>
      </c>
      <c r="O7" s="34">
        <f>'pH-3_2h_Pl1'!G27</f>
        <v>5.0292792792792795</v>
      </c>
      <c r="P7" s="41">
        <f>'pH-3_2h_Pl1'!K27</f>
        <v>614.66666666666663</v>
      </c>
      <c r="Q7" s="40">
        <f>'pH-3_2h_Pl1'!L27</f>
        <v>1.3843843843843844</v>
      </c>
      <c r="R7" s="34">
        <f>'pH-3_2h_Pl1'!P27</f>
        <v>544.66666666666663</v>
      </c>
      <c r="S7" s="48">
        <f>'pH-3_2h_Pl1'!Q27</f>
        <v>1.2267267267267266</v>
      </c>
    </row>
    <row r="8" spans="1:19" x14ac:dyDescent="0.25">
      <c r="A8" s="18" t="str">
        <f>'pH-3_0h_Pl1'!B28</f>
        <v>CRD1022 B4</v>
      </c>
      <c r="B8" s="53">
        <f>'pH-3_0h_Pl1'!F28</f>
        <v>458.66666666666669</v>
      </c>
      <c r="C8" s="40">
        <f>'pH-3_0h_Pl1'!G28</f>
        <v>1.399440630561912</v>
      </c>
      <c r="D8" s="41">
        <f>'pH-3_0h_Pl1'!K28</f>
        <v>422</v>
      </c>
      <c r="E8" s="40">
        <f>'pH-3_0h_Pl1'!L28</f>
        <v>1.2875667429443174</v>
      </c>
      <c r="F8" s="34">
        <f>'pH-3_0h_Pl1'!P28</f>
        <v>371.66666666666669</v>
      </c>
      <c r="G8" s="48">
        <f>'pH-3_0h_Pl1'!Q28</f>
        <v>1.1339944063056191</v>
      </c>
      <c r="H8" s="34">
        <f>'pH-3_1h_Pl1'!F28</f>
        <v>669.33333333333337</v>
      </c>
      <c r="I8" s="34">
        <f>'pH-3_1h_Pl1'!G28</f>
        <v>1.6245954692556634</v>
      </c>
      <c r="J8" s="34">
        <f>'pH-3_1h_Pl1'!K28</f>
        <v>515.66666666666663</v>
      </c>
      <c r="K8" s="34">
        <f>'pH-3_1h_Pl1'!L28</f>
        <v>1.2516181229773462</v>
      </c>
      <c r="L8" s="34">
        <f>'pH-3_1h_Pl1'!P28</f>
        <v>471</v>
      </c>
      <c r="M8" s="48">
        <f>'pH-3_1h_Pl1'!Q28</f>
        <v>1.1432038834951457</v>
      </c>
      <c r="N8" s="34">
        <f>'pH-3_2h_Pl1'!F28</f>
        <v>658.66666666666663</v>
      </c>
      <c r="O8" s="34">
        <f>'pH-3_2h_Pl1'!G28</f>
        <v>1.4834834834834834</v>
      </c>
      <c r="P8" s="41">
        <f>'pH-3_2h_Pl1'!K28</f>
        <v>546.66666666666663</v>
      </c>
      <c r="Q8" s="40">
        <f>'pH-3_2h_Pl1'!L28</f>
        <v>1.2312312312312312</v>
      </c>
      <c r="R8" s="34">
        <f>'pH-3_2h_Pl1'!P28</f>
        <v>496</v>
      </c>
      <c r="S8" s="48">
        <f>'pH-3_2h_Pl1'!Q28</f>
        <v>1.117117117117117</v>
      </c>
    </row>
    <row r="9" spans="1:19" x14ac:dyDescent="0.25">
      <c r="A9" s="18" t="str">
        <f>'pH-3_0h_Pl1'!B29</f>
        <v>CRD1134-HCl B1</v>
      </c>
      <c r="B9" s="53">
        <f>'pH-3_0h_Pl1'!F29</f>
        <v>510.66666666666669</v>
      </c>
      <c r="C9" s="40">
        <f>'pH-3_0h_Pl1'!G29</f>
        <v>1.5580981439105011</v>
      </c>
      <c r="D9" s="41">
        <f>'pH-3_0h_Pl1'!K29</f>
        <v>428.33333333333331</v>
      </c>
      <c r="E9" s="40">
        <f>'pH-3_0h_Pl1'!L29</f>
        <v>1.3068904144419018</v>
      </c>
      <c r="F9" s="34">
        <f>'pH-3_0h_Pl1'!P29</f>
        <v>561</v>
      </c>
      <c r="G9" s="48">
        <f>'pH-3_0h_Pl1'!Q29</f>
        <v>1.7116704805491991</v>
      </c>
      <c r="H9" s="34">
        <f>'pH-3_1h_Pl1'!F29</f>
        <v>610.66666666666663</v>
      </c>
      <c r="I9" s="34">
        <f>'pH-3_1h_Pl1'!G29</f>
        <v>1.4822006472491909</v>
      </c>
      <c r="J9" s="34">
        <f>'pH-3_1h_Pl1'!K29</f>
        <v>527.33333333333337</v>
      </c>
      <c r="K9" s="34">
        <f>'pH-3_1h_Pl1'!L29</f>
        <v>1.2799352750809063</v>
      </c>
      <c r="L9" s="34">
        <f>'pH-3_1h_Pl1'!P29</f>
        <v>673.33333333333337</v>
      </c>
      <c r="M9" s="48">
        <f>'pH-3_1h_Pl1'!Q29</f>
        <v>1.6343042071197411</v>
      </c>
      <c r="N9" s="34">
        <f>'pH-3_2h_Pl1'!F29</f>
        <v>635.33333333333337</v>
      </c>
      <c r="O9" s="34">
        <f>'pH-3_2h_Pl1'!G29</f>
        <v>1.430930930930931</v>
      </c>
      <c r="P9" s="41">
        <f>'pH-3_2h_Pl1'!K29</f>
        <v>544</v>
      </c>
      <c r="Q9" s="40">
        <f>'pH-3_2h_Pl1'!L29</f>
        <v>1.2252252252252251</v>
      </c>
      <c r="R9" s="34">
        <f>'pH-3_2h_Pl1'!P29</f>
        <v>684.66666666666663</v>
      </c>
      <c r="S9" s="48">
        <f>'pH-3_2h_Pl1'!Q29</f>
        <v>1.542042042042042</v>
      </c>
    </row>
    <row r="10" spans="1:19" x14ac:dyDescent="0.25">
      <c r="A10" s="18" t="str">
        <f>'pH-3_0h_Pl1'!B30</f>
        <v>CRD1134 B2</v>
      </c>
      <c r="B10" s="53">
        <f>'pH-3_0h_Pl1'!F30</f>
        <v>510.33333333333331</v>
      </c>
      <c r="C10" s="40">
        <f>'pH-3_0h_Pl1'!G30</f>
        <v>1.5570811085685228</v>
      </c>
      <c r="D10" s="41">
        <f>'pH-3_0h_Pl1'!K30</f>
        <v>532.66666666666663</v>
      </c>
      <c r="E10" s="40">
        <f>'pH-3_0h_Pl1'!L30</f>
        <v>1.6252224764810577</v>
      </c>
      <c r="F10" s="34">
        <f>'pH-3_0h_Pl1'!P30</f>
        <v>429.66666666666669</v>
      </c>
      <c r="G10" s="48">
        <f>'pH-3_0h_Pl1'!Q30</f>
        <v>1.3109585558098145</v>
      </c>
      <c r="H10" s="34">
        <f>'pH-3_1h_Pl1'!F30</f>
        <v>645</v>
      </c>
      <c r="I10" s="34">
        <f>'pH-3_1h_Pl1'!G30</f>
        <v>1.5655339805825244</v>
      </c>
      <c r="J10" s="34">
        <f>'pH-3_1h_Pl1'!K30</f>
        <v>613.33333333333337</v>
      </c>
      <c r="K10" s="34">
        <f>'pH-3_1h_Pl1'!L30</f>
        <v>1.4886731391585761</v>
      </c>
      <c r="L10" s="34">
        <f>'pH-3_1h_Pl1'!P30</f>
        <v>511.33333333333331</v>
      </c>
      <c r="M10" s="48">
        <f>'pH-3_1h_Pl1'!Q30</f>
        <v>1.2411003236245954</v>
      </c>
      <c r="N10" s="34">
        <f>'pH-3_2h_Pl1'!F30</f>
        <v>697.33333333333337</v>
      </c>
      <c r="O10" s="34">
        <f>'pH-3_2h_Pl1'!G30</f>
        <v>1.5705705705705706</v>
      </c>
      <c r="P10" s="41">
        <f>'pH-3_2h_Pl1'!K30</f>
        <v>635.66666666666663</v>
      </c>
      <c r="Q10" s="40">
        <f>'pH-3_2h_Pl1'!L30</f>
        <v>1.4316816816816815</v>
      </c>
      <c r="R10" s="34">
        <f>'pH-3_2h_Pl1'!P30</f>
        <v>528.66666666666663</v>
      </c>
      <c r="S10" s="48">
        <f>'pH-3_2h_Pl1'!Q30</f>
        <v>1.1906906906906907</v>
      </c>
    </row>
    <row r="11" spans="1:19" x14ac:dyDescent="0.25">
      <c r="A11" s="18" t="str">
        <f>'pH-3_0h_Pl1'!B31</f>
        <v>CRD1152  FB-F14</v>
      </c>
      <c r="B11" s="53">
        <f>'pH-3_0h_Pl1'!F31</f>
        <v>427</v>
      </c>
      <c r="C11" s="40">
        <f>'pH-3_0h_Pl1'!G31</f>
        <v>1.3028222730739893</v>
      </c>
      <c r="D11" s="41">
        <f>'pH-3_0h_Pl1'!K31</f>
        <v>358</v>
      </c>
      <c r="E11" s="40">
        <f>'pH-3_0h_Pl1'!L31</f>
        <v>1.0922959572845157</v>
      </c>
      <c r="F11" s="34">
        <f>'pH-3_0h_Pl1'!P31</f>
        <v>369</v>
      </c>
      <c r="G11" s="48">
        <f>'pH-3_0h_Pl1'!Q31</f>
        <v>1.125858123569794</v>
      </c>
      <c r="H11" s="34">
        <f>'pH-3_1h_Pl1'!F31</f>
        <v>530.66666666666663</v>
      </c>
      <c r="I11" s="34">
        <f>'pH-3_1h_Pl1'!G31</f>
        <v>1.2880258899676373</v>
      </c>
      <c r="J11" s="34">
        <f>'pH-3_1h_Pl1'!K31</f>
        <v>446.66666666666669</v>
      </c>
      <c r="K11" s="34">
        <f>'pH-3_1h_Pl1'!L31</f>
        <v>1.0841423948220066</v>
      </c>
      <c r="L11" s="34">
        <f>'pH-3_1h_Pl1'!P31</f>
        <v>465.33333333333331</v>
      </c>
      <c r="M11" s="48">
        <f>'pH-3_1h_Pl1'!Q31</f>
        <v>1.1294498381877023</v>
      </c>
      <c r="N11" s="34">
        <f>'pH-3_2h_Pl1'!F31</f>
        <v>582.66666666666663</v>
      </c>
      <c r="O11" s="34">
        <f>'pH-3_2h_Pl1'!G31</f>
        <v>1.3123123123123122</v>
      </c>
      <c r="P11" s="41">
        <f>'pH-3_2h_Pl1'!K31</f>
        <v>465</v>
      </c>
      <c r="Q11" s="40">
        <f>'pH-3_2h_Pl1'!L31</f>
        <v>1.0472972972972974</v>
      </c>
      <c r="R11" s="34">
        <f>'pH-3_2h_Pl1'!P31</f>
        <v>480.66666666666669</v>
      </c>
      <c r="S11" s="48">
        <f>'pH-3_2h_Pl1'!Q31</f>
        <v>1.0825825825825826</v>
      </c>
    </row>
    <row r="12" spans="1:19" x14ac:dyDescent="0.25">
      <c r="A12" s="18" t="str">
        <f>'pH-3_0h_Pl1'!B32</f>
        <v>CRD1152  FB-S17</v>
      </c>
      <c r="B12" s="53">
        <f>'pH-3_0h_Pl1'!F32</f>
        <v>449.66666666666669</v>
      </c>
      <c r="C12" s="40">
        <f>'pH-3_0h_Pl1'!G32</f>
        <v>1.3719806763285025</v>
      </c>
      <c r="D12" s="41">
        <f>'pH-3_0h_Pl1'!K32</f>
        <v>616</v>
      </c>
      <c r="E12" s="40">
        <f>'pH-3_0h_Pl1'!L32</f>
        <v>1.8794813119755911</v>
      </c>
      <c r="F12" s="34">
        <f>'pH-3_0h_Pl1'!P32</f>
        <v>530.66666666666663</v>
      </c>
      <c r="G12" s="48">
        <f>'pH-3_0h_Pl1'!Q32</f>
        <v>1.6191202644291889</v>
      </c>
      <c r="H12" s="34">
        <f>'pH-3_1h_Pl1'!F32</f>
        <v>543</v>
      </c>
      <c r="I12" s="34">
        <f>'pH-3_1h_Pl1'!G32</f>
        <v>1.3179611650485437</v>
      </c>
      <c r="J12" s="34">
        <f>'pH-3_1h_Pl1'!K32</f>
        <v>786.66666666666663</v>
      </c>
      <c r="K12" s="34">
        <f>'pH-3_1h_Pl1'!L32</f>
        <v>1.9093851132686084</v>
      </c>
      <c r="L12" s="34">
        <f>'pH-3_1h_Pl1'!P32</f>
        <v>587.33333333333337</v>
      </c>
      <c r="M12" s="48">
        <f>'pH-3_1h_Pl1'!Q32</f>
        <v>1.4255663430420713</v>
      </c>
      <c r="N12" s="34">
        <f>'pH-3_2h_Pl1'!F32</f>
        <v>564.66666666666663</v>
      </c>
      <c r="O12" s="34">
        <f>'pH-3_2h_Pl1'!G32</f>
        <v>1.2717717717717716</v>
      </c>
      <c r="P12" s="41">
        <f>'pH-3_2h_Pl1'!K32</f>
        <v>768.33333333333337</v>
      </c>
      <c r="Q12" s="40">
        <f>'pH-3_2h_Pl1'!L32</f>
        <v>1.7304804804804805</v>
      </c>
      <c r="R12" s="34">
        <f>'pH-3_2h_Pl1'!P32</f>
        <v>622</v>
      </c>
      <c r="S12" s="48">
        <f>'pH-3_2h_Pl1'!Q32</f>
        <v>1.4009009009009008</v>
      </c>
    </row>
    <row r="13" spans="1:19" x14ac:dyDescent="0.25">
      <c r="A13" s="18" t="str">
        <f>'pH-3_0h_Pl1'!B33</f>
        <v>CRD1178 B2</v>
      </c>
      <c r="B13" s="53">
        <f>'pH-3_0h_Pl1'!F33</f>
        <v>559</v>
      </c>
      <c r="C13" s="40">
        <f>'pH-3_0h_Pl1'!G33</f>
        <v>1.7055682684973303</v>
      </c>
      <c r="D13" s="41">
        <f>'pH-3_0h_Pl1'!K33</f>
        <v>1127.6666666666667</v>
      </c>
      <c r="E13" s="40">
        <f>'pH-3_0h_Pl1'!L33</f>
        <v>3.4406305619120268</v>
      </c>
      <c r="F13" s="34">
        <f>'pH-3_0h_Pl1'!P33</f>
        <v>521.33333333333337</v>
      </c>
      <c r="G13" s="48">
        <f>'pH-3_0h_Pl1'!Q33</f>
        <v>1.5906432748538013</v>
      </c>
      <c r="H13" s="34">
        <f>'pH-3_1h_Pl1'!F33</f>
        <v>576</v>
      </c>
      <c r="I13" s="34">
        <f>'pH-3_1h_Pl1'!G33</f>
        <v>1.3980582524271845</v>
      </c>
      <c r="J13" s="34">
        <f>'pH-3_1h_Pl1'!K33</f>
        <v>865</v>
      </c>
      <c r="K13" s="34">
        <f>'pH-3_1h_Pl1'!L33</f>
        <v>2.099514563106796</v>
      </c>
      <c r="L13" s="34">
        <f>'pH-3_1h_Pl1'!P33</f>
        <v>572.33333333333337</v>
      </c>
      <c r="M13" s="48">
        <f>'pH-3_1h_Pl1'!Q33</f>
        <v>1.3891585760517799</v>
      </c>
      <c r="N13" s="34">
        <f>'pH-3_2h_Pl1'!F33</f>
        <v>587.33333333333337</v>
      </c>
      <c r="O13" s="34">
        <f>'pH-3_2h_Pl1'!G33</f>
        <v>1.3228228228228229</v>
      </c>
      <c r="P13" s="41">
        <f>'pH-3_2h_Pl1'!K33</f>
        <v>700</v>
      </c>
      <c r="Q13" s="40">
        <f>'pH-3_2h_Pl1'!L33</f>
        <v>1.5765765765765767</v>
      </c>
      <c r="R13" s="34">
        <f>'pH-3_2h_Pl1'!P33</f>
        <v>588.33333333333337</v>
      </c>
      <c r="S13" s="48">
        <f>'pH-3_2h_Pl1'!Q33</f>
        <v>1.3250750750750753</v>
      </c>
    </row>
    <row r="14" spans="1:19" x14ac:dyDescent="0.25">
      <c r="A14" s="18" t="str">
        <f>'pH-3_0h Pl2'!B26</f>
        <v>CRD1188 B2</v>
      </c>
      <c r="B14" s="53">
        <f>'pH-3_0h Pl2'!F26</f>
        <v>450</v>
      </c>
      <c r="C14" s="40">
        <f>'pH-3_0h Pl2'!G26</f>
        <v>0.8910891089108911</v>
      </c>
      <c r="D14" s="41">
        <f>'pH-3_0h Pl2'!K26</f>
        <v>424.33333333333331</v>
      </c>
      <c r="E14" s="40">
        <f>'pH-3_0h Pl2'!L26</f>
        <v>0.8402640264026402</v>
      </c>
      <c r="F14" s="34">
        <f>'pH-3_0h Pl2'!P26</f>
        <v>458.33333333333331</v>
      </c>
      <c r="G14" s="48">
        <f>'pH-3_0h Pl2'!Q26</f>
        <v>0.90759075907590758</v>
      </c>
      <c r="H14" s="34">
        <f>'pH-3_1h Pl2 '!F26</f>
        <v>805.33333333333337</v>
      </c>
      <c r="I14" s="34">
        <f>'pH-3_1h Pl2 '!G26</f>
        <v>1.3416631958906011</v>
      </c>
      <c r="J14" s="34">
        <f>'pH-3_1h Pl2 '!K26</f>
        <v>547.66666666666663</v>
      </c>
      <c r="K14" s="34">
        <f>'pH-3_1h Pl2 '!L26</f>
        <v>0.91239761210606685</v>
      </c>
      <c r="L14" s="34">
        <f>'pH-3_1h Pl2 '!P26</f>
        <v>572</v>
      </c>
      <c r="M14" s="48">
        <f>'pH-3_1h Pl2 '!Q26</f>
        <v>0.95293627655143687</v>
      </c>
      <c r="N14" s="34">
        <f>'pH-3_2h Pl2 '!F26</f>
        <v>668</v>
      </c>
      <c r="O14" s="34">
        <f>'pH-3_2h Pl2 '!G26</f>
        <v>1.0919493257049449</v>
      </c>
      <c r="P14" s="41">
        <f>'pH-3_2h Pl2 '!K26</f>
        <v>570</v>
      </c>
      <c r="Q14" s="40">
        <f>'pH-3_2h Pl2 '!L26</f>
        <v>0.93175316714344092</v>
      </c>
      <c r="R14" s="34">
        <f>'pH-3_2h Pl2 '!P26</f>
        <v>601</v>
      </c>
      <c r="S14" s="48">
        <f>'pH-3_2h Pl2 '!Q26</f>
        <v>0.98242746219861055</v>
      </c>
    </row>
    <row r="15" spans="1:19" x14ac:dyDescent="0.25">
      <c r="A15" s="18" t="str">
        <f>'pH-3_0h Pl2'!B27</f>
        <v>CRD1189</v>
      </c>
      <c r="B15" s="53">
        <f>'pH-3_0h Pl2'!F27</f>
        <v>414</v>
      </c>
      <c r="C15" s="40">
        <f>'pH-3_0h Pl2'!G27</f>
        <v>0.81980198019801975</v>
      </c>
      <c r="D15" s="41">
        <f>'pH-3_0h Pl2'!K27</f>
        <v>489</v>
      </c>
      <c r="E15" s="40">
        <f>'pH-3_0h Pl2'!L27</f>
        <v>0.96831683168316829</v>
      </c>
      <c r="F15" s="34">
        <f>'pH-3_0h Pl2'!P27</f>
        <v>543.33333333333337</v>
      </c>
      <c r="G15" s="48">
        <f>'pH-3_0h Pl2'!Q27</f>
        <v>1.075907590759076</v>
      </c>
      <c r="H15" s="34">
        <f>'pH-3_1h Pl2 '!F27</f>
        <v>530.33333333333337</v>
      </c>
      <c r="I15" s="34">
        <f>'pH-3_1h Pl2 '!G27</f>
        <v>0.88352075524087192</v>
      </c>
      <c r="J15" s="34">
        <f>'pH-3_1h Pl2 '!K27</f>
        <v>597.66666666666663</v>
      </c>
      <c r="K15" s="34">
        <f>'pH-3_1h Pl2 '!L27</f>
        <v>0.99569623767874493</v>
      </c>
      <c r="L15" s="34">
        <f>'pH-3_1h Pl2 '!P27</f>
        <v>670.66666666666663</v>
      </c>
      <c r="M15" s="48">
        <f>'pH-3_1h Pl2 '!Q27</f>
        <v>1.1173122310148549</v>
      </c>
      <c r="N15" s="34">
        <f>'pH-3_2h Pl2 '!F27</f>
        <v>562.66666666666663</v>
      </c>
      <c r="O15" s="34">
        <f>'pH-3_2h Pl2 '!G27</f>
        <v>0.91976569949598141</v>
      </c>
      <c r="P15" s="41">
        <f>'pH-3_2h Pl2 '!K27</f>
        <v>621.66666666666663</v>
      </c>
      <c r="Q15" s="40">
        <f>'pH-3_2h Pl2 '!L27</f>
        <v>1.0162103255687236</v>
      </c>
      <c r="R15" s="34">
        <f>'pH-3_2h Pl2 '!P27</f>
        <v>695</v>
      </c>
      <c r="S15" s="48">
        <f>'pH-3_2h Pl2 '!Q27</f>
        <v>1.1360850020433184</v>
      </c>
    </row>
    <row r="16" spans="1:19" x14ac:dyDescent="0.25">
      <c r="A16" s="18" t="str">
        <f>'pH-3_0h Pl2'!B28</f>
        <v>CRD1193</v>
      </c>
      <c r="B16" s="53">
        <f>'pH-3_0h Pl2'!F28</f>
        <v>438</v>
      </c>
      <c r="C16" s="40">
        <f>'pH-3_0h Pl2'!G28</f>
        <v>0.86732673267326732</v>
      </c>
      <c r="D16" s="41">
        <f>'pH-3_0h Pl2'!K28</f>
        <v>491.33333333333331</v>
      </c>
      <c r="E16" s="40">
        <f>'pH-3_0h Pl2'!L28</f>
        <v>0.97293729372937288</v>
      </c>
      <c r="F16" s="34">
        <f>'pH-3_0h Pl2'!P28</f>
        <v>631.66666666666663</v>
      </c>
      <c r="G16" s="48">
        <f>'pH-3_0h Pl2'!Q28</f>
        <v>1.2508250825082508</v>
      </c>
      <c r="H16" s="34">
        <f>'pH-3_1h Pl2 '!F28</f>
        <v>541.33333333333337</v>
      </c>
      <c r="I16" s="34">
        <f>'pH-3_1h Pl2 '!G28</f>
        <v>0.90184645286686105</v>
      </c>
      <c r="J16" s="34">
        <f>'pH-3_1h Pl2 '!K28</f>
        <v>607.66666666666663</v>
      </c>
      <c r="K16" s="34">
        <f>'pH-3_1h Pl2 '!L28</f>
        <v>1.0123559627932806</v>
      </c>
      <c r="L16" s="34">
        <f>'pH-3_1h Pl2 '!P28</f>
        <v>756.66666666666663</v>
      </c>
      <c r="M16" s="48">
        <f>'pH-3_1h Pl2 '!Q28</f>
        <v>1.2605858669998611</v>
      </c>
      <c r="N16" s="34">
        <f>'pH-3_2h Pl2 '!F28</f>
        <v>568</v>
      </c>
      <c r="O16" s="34">
        <f>'pH-3_2h Pl2 '!G28</f>
        <v>0.92848385778504294</v>
      </c>
      <c r="P16" s="41">
        <f>'pH-3_2h Pl2 '!K28</f>
        <v>649</v>
      </c>
      <c r="Q16" s="40">
        <f>'pH-3_2h Pl2 '!L28</f>
        <v>1.0608908868001634</v>
      </c>
      <c r="R16" s="34">
        <f>'pH-3_2h Pl2 '!P28</f>
        <v>780.33333333333337</v>
      </c>
      <c r="S16" s="48">
        <f>'pH-3_2h Pl2 '!Q28</f>
        <v>1.2755755346683013</v>
      </c>
    </row>
    <row r="17" spans="1:25" x14ac:dyDescent="0.25">
      <c r="A17" s="18" t="str">
        <f>'pH-3_0h Pl2'!B29</f>
        <v xml:space="preserve">CRD1215 </v>
      </c>
      <c r="B17" s="53">
        <f>'pH-3_0h Pl2'!F29</f>
        <v>506</v>
      </c>
      <c r="C17" s="40">
        <f>'pH-3_0h Pl2'!G29</f>
        <v>1.001980198019802</v>
      </c>
      <c r="D17" s="41">
        <f>'pH-3_0h Pl2'!K29</f>
        <v>823</v>
      </c>
      <c r="E17" s="40">
        <f>'pH-3_0h Pl2'!L29</f>
        <v>1.6297029702970296</v>
      </c>
      <c r="F17" s="34">
        <f>'pH-3_0h Pl2'!P29</f>
        <v>1055.6666666666667</v>
      </c>
      <c r="G17" s="48">
        <f>'pH-3_0h Pl2'!Q29</f>
        <v>2.0904290429042907</v>
      </c>
      <c r="H17" s="34">
        <f>'pH-3_1h Pl2 '!F29</f>
        <v>604.33333333333337</v>
      </c>
      <c r="I17" s="34">
        <f>'pH-3_1h Pl2 '!G29</f>
        <v>1.0068027210884354</v>
      </c>
      <c r="J17" s="34">
        <f>'pH-3_1h Pl2 '!K29</f>
        <v>905</v>
      </c>
      <c r="K17" s="34">
        <f>'pH-3_1h Pl2 '!L29</f>
        <v>1.5077051228654728</v>
      </c>
      <c r="L17" s="34">
        <f>'pH-3_1h Pl2 '!P29</f>
        <v>1155.6666666666667</v>
      </c>
      <c r="M17" s="48">
        <f>'pH-3_1h Pl2 '!Q29</f>
        <v>1.9253088990698322</v>
      </c>
      <c r="N17" s="34">
        <f>'pH-3_2h Pl2 '!F29</f>
        <v>630.33333333333337</v>
      </c>
      <c r="O17" s="34">
        <f>'pH-3_2h Pl2 '!G29</f>
        <v>1.0303773327884485</v>
      </c>
      <c r="P17" s="41">
        <f>'pH-3_2h Pl2 '!K29</f>
        <v>925.66666666666663</v>
      </c>
      <c r="Q17" s="40">
        <f>'pH-3_2h Pl2 '!L29</f>
        <v>1.5131453480452255</v>
      </c>
      <c r="R17" s="34">
        <f>'pH-3_2h Pl2 '!P29</f>
        <v>1184.3333333333333</v>
      </c>
      <c r="S17" s="48">
        <f>'pH-3_2h Pl2 '!Q29</f>
        <v>1.9359760250647049</v>
      </c>
    </row>
    <row r="18" spans="1:25" x14ac:dyDescent="0.25">
      <c r="A18" s="18" t="str">
        <f>'pH-3_0h Pl2'!B30</f>
        <v>CRD1236</v>
      </c>
      <c r="B18" s="53">
        <f>'pH-3_0h Pl2'!F30</f>
        <v>720</v>
      </c>
      <c r="C18" s="40">
        <f>'pH-3_0h Pl2'!G30</f>
        <v>1.4257425742574257</v>
      </c>
      <c r="D18" s="41">
        <f>'pH-3_0h Pl2'!K30</f>
        <v>726.33333333333337</v>
      </c>
      <c r="E18" s="40">
        <f>'pH-3_0h Pl2'!L30</f>
        <v>1.4382838283828383</v>
      </c>
      <c r="F18" s="34">
        <f>'pH-3_0h Pl2'!P30</f>
        <v>808.66666666666663</v>
      </c>
      <c r="G18" s="48">
        <f>'pH-3_0h Pl2'!Q30</f>
        <v>1.6013201320132013</v>
      </c>
      <c r="H18" s="44">
        <f>'pH-3_1h Pl2 '!F30</f>
        <v>1792.3333333333333</v>
      </c>
      <c r="I18" s="44">
        <f>'pH-3_1h Pl2 '!G30</f>
        <v>2.9859780646952658</v>
      </c>
      <c r="J18" s="34">
        <f>'pH-3_1h Pl2 '!K30</f>
        <v>824.33333333333337</v>
      </c>
      <c r="K18" s="34">
        <f>'pH-3_1h Pl2 '!L30</f>
        <v>1.373316673608219</v>
      </c>
      <c r="L18" s="34">
        <f>'pH-3_1h Pl2 '!P30</f>
        <v>894</v>
      </c>
      <c r="M18" s="48">
        <f>'pH-3_1h Pl2 '!Q30</f>
        <v>1.4893794252394836</v>
      </c>
      <c r="N18" s="44">
        <f>'pH-3_2h Pl2 '!F30</f>
        <v>2002.3333333333333</v>
      </c>
      <c r="O18" s="44">
        <f>'pH-3_2h Pl2 '!G30</f>
        <v>3.2731235526495026</v>
      </c>
      <c r="P18" s="41">
        <f>'pH-3_2h Pl2 '!K30</f>
        <v>856</v>
      </c>
      <c r="Q18" s="40">
        <f>'pH-3_2h Pl2 '!L30</f>
        <v>1.3992644053943604</v>
      </c>
      <c r="R18" s="34">
        <f>'pH-3_2h Pl2 '!P30</f>
        <v>925.66666666666663</v>
      </c>
      <c r="S18" s="48">
        <f>'pH-3_2h Pl2 '!Q30</f>
        <v>1.5131453480452255</v>
      </c>
    </row>
    <row r="19" spans="1:25" ht="15.75" thickBot="1" x14ac:dyDescent="0.3">
      <c r="A19" s="20" t="str">
        <f>'pH-3_0h Pl2'!B31</f>
        <v xml:space="preserve">CRD1264 </v>
      </c>
      <c r="B19" s="55">
        <f>'pH-3_0h Pl2'!F31</f>
        <v>1144.3333333333333</v>
      </c>
      <c r="C19" s="50">
        <f>'pH-3_0h Pl2'!G31</f>
        <v>2.2660066006600657</v>
      </c>
      <c r="D19" s="49">
        <f>'pH-3_0h Pl2'!K31</f>
        <v>684.66666666666663</v>
      </c>
      <c r="E19" s="50">
        <f>'pH-3_0h Pl2'!L31</f>
        <v>1.3557755775577558</v>
      </c>
      <c r="F19" s="51">
        <f>'pH-3_0h Pl2'!P31</f>
        <v>653</v>
      </c>
      <c r="G19" s="52">
        <f>'pH-3_0h Pl2'!Q31</f>
        <v>1.2930693069306931</v>
      </c>
      <c r="H19" s="261">
        <f>'pH-3_1h Pl2 '!F31</f>
        <v>2121.3333333333335</v>
      </c>
      <c r="I19" s="261">
        <f>'pH-3_1h Pl2 '!G31</f>
        <v>3.5340830209634877</v>
      </c>
      <c r="J19" s="51">
        <f>'pH-3_1h Pl2 '!K31</f>
        <v>720</v>
      </c>
      <c r="K19" s="51">
        <f>'pH-3_1h Pl2 '!L31</f>
        <v>1.199500208246564</v>
      </c>
      <c r="L19" s="51">
        <f>'pH-3_1h Pl2 '!P31</f>
        <v>735.66666666666663</v>
      </c>
      <c r="M19" s="52">
        <f>'pH-3_1h Pl2 '!Q31</f>
        <v>1.2256004442593362</v>
      </c>
      <c r="N19" s="261">
        <f>'pH-3_2h Pl2 '!F31</f>
        <v>2349.3333333333335</v>
      </c>
      <c r="O19" s="261">
        <f>'pH-3_2h Pl2 '!G31</f>
        <v>3.8403487263315625</v>
      </c>
      <c r="P19" s="49">
        <f>'pH-3_2h Pl2 '!K31</f>
        <v>735.66666666666663</v>
      </c>
      <c r="Q19" s="50">
        <f>'pH-3_2h Pl2 '!L31</f>
        <v>1.2025609589974118</v>
      </c>
      <c r="R19" s="51">
        <f>'pH-3_2h Pl2 '!P31</f>
        <v>758</v>
      </c>
      <c r="S19" s="52">
        <f>'pH-3_2h Pl2 '!Q31</f>
        <v>1.2390682468328567</v>
      </c>
    </row>
    <row r="20" spans="1:25" ht="15.75" thickBot="1" x14ac:dyDescent="0.3">
      <c r="A20" s="20"/>
      <c r="B20" s="53"/>
      <c r="C20" s="40"/>
      <c r="D20" s="41"/>
      <c r="E20" s="40"/>
      <c r="F20" s="34"/>
      <c r="G20" s="48"/>
      <c r="H20" s="34"/>
      <c r="I20" s="34"/>
      <c r="J20" s="34"/>
      <c r="K20" s="34"/>
      <c r="L20" s="34"/>
      <c r="M20" s="48"/>
    </row>
    <row r="21" spans="1:25" ht="19.5" thickBot="1" x14ac:dyDescent="0.35">
      <c r="A21" s="47"/>
      <c r="B21" s="248" t="s">
        <v>29</v>
      </c>
      <c r="C21" s="249"/>
      <c r="D21" s="249"/>
      <c r="E21" s="249"/>
      <c r="F21" s="249"/>
      <c r="G21" s="249"/>
      <c r="H21" s="249"/>
      <c r="I21" s="249"/>
      <c r="J21" s="249"/>
      <c r="K21" s="249"/>
      <c r="L21" s="249"/>
      <c r="M21" s="249"/>
      <c r="N21" s="249"/>
      <c r="O21" s="249"/>
      <c r="P21" s="249"/>
      <c r="Q21" s="249"/>
      <c r="R21" s="249"/>
      <c r="S21" s="250"/>
      <c r="X21" s="66"/>
      <c r="Y21" s="66"/>
    </row>
    <row r="22" spans="1:25" x14ac:dyDescent="0.25">
      <c r="A22" s="65"/>
      <c r="B22" s="251" t="s">
        <v>47</v>
      </c>
      <c r="C22" s="246"/>
      <c r="D22" s="246"/>
      <c r="E22" s="246"/>
      <c r="F22" s="246"/>
      <c r="G22" s="247"/>
      <c r="H22" s="238" t="s">
        <v>48</v>
      </c>
      <c r="I22" s="239"/>
      <c r="J22" s="239"/>
      <c r="K22" s="239"/>
      <c r="L22" s="239"/>
      <c r="M22" s="239"/>
      <c r="N22" s="238" t="s">
        <v>69</v>
      </c>
      <c r="O22" s="239"/>
      <c r="P22" s="239"/>
      <c r="Q22" s="239"/>
      <c r="R22" s="239"/>
      <c r="S22" s="240"/>
    </row>
    <row r="23" spans="1:25" x14ac:dyDescent="0.25">
      <c r="A23" s="59"/>
      <c r="B23" s="241" t="s">
        <v>19</v>
      </c>
      <c r="C23" s="242"/>
      <c r="D23" s="243" t="s">
        <v>26</v>
      </c>
      <c r="E23" s="242"/>
      <c r="F23" s="243" t="s">
        <v>27</v>
      </c>
      <c r="G23" s="245"/>
      <c r="H23" s="241" t="s">
        <v>19</v>
      </c>
      <c r="I23" s="242"/>
      <c r="J23" s="243" t="s">
        <v>26</v>
      </c>
      <c r="K23" s="242"/>
      <c r="L23" s="243" t="s">
        <v>27</v>
      </c>
      <c r="M23" s="244"/>
      <c r="N23" s="241" t="s">
        <v>19</v>
      </c>
      <c r="O23" s="242"/>
      <c r="P23" s="243" t="s">
        <v>26</v>
      </c>
      <c r="Q23" s="244"/>
      <c r="R23" s="243" t="s">
        <v>27</v>
      </c>
      <c r="S23" s="245"/>
    </row>
    <row r="24" spans="1:25" x14ac:dyDescent="0.25">
      <c r="A24" s="60" t="s">
        <v>15</v>
      </c>
      <c r="B24" s="60" t="s">
        <v>20</v>
      </c>
      <c r="C24" s="62" t="s">
        <v>21</v>
      </c>
      <c r="D24" s="61" t="s">
        <v>20</v>
      </c>
      <c r="E24" s="62" t="s">
        <v>21</v>
      </c>
      <c r="F24" s="63" t="s">
        <v>20</v>
      </c>
      <c r="G24" s="64" t="s">
        <v>21</v>
      </c>
      <c r="H24" s="60" t="s">
        <v>20</v>
      </c>
      <c r="I24" s="63" t="s">
        <v>21</v>
      </c>
      <c r="J24" s="61" t="s">
        <v>20</v>
      </c>
      <c r="K24" s="62" t="s">
        <v>21</v>
      </c>
      <c r="L24" s="63" t="s">
        <v>20</v>
      </c>
      <c r="M24" s="63" t="s">
        <v>21</v>
      </c>
      <c r="N24" s="60" t="s">
        <v>20</v>
      </c>
      <c r="O24" s="62" t="s">
        <v>21</v>
      </c>
      <c r="P24" s="61" t="s">
        <v>20</v>
      </c>
      <c r="Q24" s="62" t="s">
        <v>21</v>
      </c>
      <c r="R24" s="61" t="s">
        <v>20</v>
      </c>
      <c r="S24" s="64" t="s">
        <v>21</v>
      </c>
    </row>
    <row r="25" spans="1:25" x14ac:dyDescent="0.25">
      <c r="A25" s="18" t="str">
        <f>'pH-8_0h_Pl1'!B26</f>
        <v>CRD756 B3</v>
      </c>
      <c r="B25" s="53">
        <f>'pH-8_0h_Pl1'!F26</f>
        <v>4152</v>
      </c>
      <c r="C25" s="45">
        <f>'pH-8_0h_Pl1'!G26</f>
        <v>10.053268765133172</v>
      </c>
      <c r="D25" s="34">
        <f>'pH-8_0h_Pl1'!K26</f>
        <v>787.33333333333337</v>
      </c>
      <c r="E25" s="67">
        <f>'pH-8_0h_Pl1'!L26</f>
        <v>1.9063761097659404</v>
      </c>
      <c r="F25" s="41">
        <f>'pH-8_0h_Pl1'!P26</f>
        <v>614.33333333333337</v>
      </c>
      <c r="G25" s="128">
        <f>'pH-8_0h_Pl1'!Q26</f>
        <v>1.487489911218725</v>
      </c>
      <c r="H25" s="53">
        <f>'pH-8_1h_Pl1'!F26</f>
        <v>7021</v>
      </c>
      <c r="I25" s="44">
        <f>'pH-8_1h_Pl1'!G26</f>
        <v>13.589032258064517</v>
      </c>
      <c r="J25" s="41">
        <f>'pH-8_1h_Pl1'!K26</f>
        <v>696.66666666666663</v>
      </c>
      <c r="K25" s="68">
        <f>'pH-8_1h_Pl1'!L26</f>
        <v>1.3483870967741935</v>
      </c>
      <c r="L25" s="34">
        <f>'pH-8_1h_Pl1'!P26</f>
        <v>640</v>
      </c>
      <c r="M25" s="67">
        <f>'pH-8_1h_Pl1'!Q26</f>
        <v>1.2387096774193549</v>
      </c>
      <c r="N25" s="53">
        <f>'pH-8_2h_Pl1 '!F26</f>
        <v>7421</v>
      </c>
      <c r="O25" s="45">
        <f>'pH-8_2h_Pl1 '!G26</f>
        <v>14.494140625</v>
      </c>
      <c r="P25" s="41">
        <f>'pH-8_2h_Pl1 '!K26</f>
        <v>702</v>
      </c>
      <c r="Q25" s="40">
        <f>'pH-8_2h_Pl1 '!L26</f>
        <v>1.37109375</v>
      </c>
      <c r="R25" s="41">
        <f>'pH-8_2h_Pl1 '!P26</f>
        <v>652.66666666666663</v>
      </c>
      <c r="S25" s="48">
        <f>'pH-8_2h_Pl1 '!Q26</f>
        <v>1.2747395833333333</v>
      </c>
    </row>
    <row r="26" spans="1:25" x14ac:dyDescent="0.25">
      <c r="A26" s="18" t="str">
        <f>'pH-8_0h_Pl1'!B27</f>
        <v>CRD941 B5</v>
      </c>
      <c r="B26" s="53">
        <f>'pH-8_0h_Pl1'!F27</f>
        <v>2258.3333333333335</v>
      </c>
      <c r="C26" s="45">
        <f>'pH-8_0h_Pl1'!G27</f>
        <v>5.4681194511702991</v>
      </c>
      <c r="D26" s="34">
        <f>'pH-8_0h_Pl1'!K27</f>
        <v>746.33333333333337</v>
      </c>
      <c r="E26" s="67">
        <f>'pH-8_0h_Pl1'!L27</f>
        <v>1.8071025020177562</v>
      </c>
      <c r="F26" s="41">
        <f>'pH-8_0h_Pl1'!P27</f>
        <v>674.66666666666663</v>
      </c>
      <c r="G26" s="128">
        <f>'pH-8_0h_Pl1'!Q27</f>
        <v>1.6335754640839386</v>
      </c>
      <c r="H26" s="53">
        <f>'pH-8_1h_Pl1'!F27</f>
        <v>5514.333333333333</v>
      </c>
      <c r="I26" s="44">
        <f>'pH-8_1h_Pl1'!G27</f>
        <v>10.672903225806452</v>
      </c>
      <c r="J26" s="41">
        <f>'pH-8_1h_Pl1'!K27</f>
        <v>757.66666666666663</v>
      </c>
      <c r="K26" s="68">
        <f>'pH-8_1h_Pl1'!L27</f>
        <v>1.4664516129032259</v>
      </c>
      <c r="L26" s="34">
        <f>'pH-8_1h_Pl1'!P27</f>
        <v>706</v>
      </c>
      <c r="M26" s="67">
        <f>'pH-8_1h_Pl1'!Q27</f>
        <v>1.3664516129032258</v>
      </c>
      <c r="N26" s="53">
        <f>'pH-8_2h_Pl1 '!F27</f>
        <v>6268.666666666667</v>
      </c>
      <c r="O26" s="45">
        <f>'pH-8_2h_Pl1 '!G27</f>
        <v>12.243489583333334</v>
      </c>
      <c r="P26" s="41">
        <f>'pH-8_2h_Pl1 '!K27</f>
        <v>758.33333333333337</v>
      </c>
      <c r="Q26" s="40">
        <f>'pH-8_2h_Pl1 '!L27</f>
        <v>1.4811197916666667</v>
      </c>
      <c r="R26" s="41">
        <f>'pH-8_2h_Pl1 '!P27</f>
        <v>712.33333333333337</v>
      </c>
      <c r="S26" s="48">
        <f>'pH-8_2h_Pl1 '!Q27</f>
        <v>1.3912760416666667</v>
      </c>
    </row>
    <row r="27" spans="1:25" x14ac:dyDescent="0.25">
      <c r="A27" s="18" t="str">
        <f>'pH-8_0h_Pl1'!B28</f>
        <v>CRD1022 B4</v>
      </c>
      <c r="B27" s="53">
        <f>'pH-8_0h_Pl1'!F28</f>
        <v>776</v>
      </c>
      <c r="C27" s="40">
        <f>'pH-8_0h_Pl1'!G28</f>
        <v>1.8789346246973366</v>
      </c>
      <c r="D27" s="34">
        <f>'pH-8_0h_Pl1'!K28</f>
        <v>482</v>
      </c>
      <c r="E27" s="67">
        <f>'pH-8_0h_Pl1'!L28</f>
        <v>1.1670702179176755</v>
      </c>
      <c r="F27" s="41">
        <f>'pH-8_0h_Pl1'!P28</f>
        <v>476.66666666666669</v>
      </c>
      <c r="G27" s="48">
        <f>'pH-8_0h_Pl1'!Q28</f>
        <v>1.1541565778853915</v>
      </c>
      <c r="H27" s="53">
        <f>'pH-8_1h_Pl1'!F28</f>
        <v>905.33333333333337</v>
      </c>
      <c r="I27" s="34">
        <f>'pH-8_1h_Pl1'!G28</f>
        <v>1.7522580645161292</v>
      </c>
      <c r="J27" s="41">
        <f>'pH-8_1h_Pl1'!K28</f>
        <v>557.5</v>
      </c>
      <c r="K27" s="68">
        <f>'pH-8_1h_Pl1'!L28</f>
        <v>1.0790322580645162</v>
      </c>
      <c r="L27" s="34">
        <f>'pH-8_1h_Pl1'!P28</f>
        <v>553.66666666666663</v>
      </c>
      <c r="M27" s="34">
        <f>'pH-8_1h_Pl1'!Q28</f>
        <v>1.0716129032258064</v>
      </c>
      <c r="N27" s="53">
        <f>'pH-8_2h_Pl1 '!F28</f>
        <v>915</v>
      </c>
      <c r="O27" s="40">
        <f>'pH-8_2h_Pl1 '!G28</f>
        <v>1.787109375</v>
      </c>
      <c r="P27" s="41">
        <f>'pH-8_2h_Pl1 '!K28</f>
        <v>567.5</v>
      </c>
      <c r="Q27" s="40">
        <f>'pH-8_2h_Pl1 '!L28</f>
        <v>1.1083984375</v>
      </c>
      <c r="R27" s="41">
        <f>'pH-8_2h_Pl1 '!P28</f>
        <v>557.33333333333337</v>
      </c>
      <c r="S27" s="48">
        <f>'pH-8_2h_Pl1 '!Q28</f>
        <v>1.0885416666666667</v>
      </c>
    </row>
    <row r="28" spans="1:25" x14ac:dyDescent="0.25">
      <c r="A28" s="18" t="str">
        <f>'pH-8_0h_Pl1'!B29</f>
        <v>CRD1134-HCl B1</v>
      </c>
      <c r="B28" s="53">
        <f>'pH-8_0h_Pl1'!F29</f>
        <v>10819</v>
      </c>
      <c r="C28" s="45">
        <f>'pH-8_0h_Pl1'!G29</f>
        <v>26.196125907990314</v>
      </c>
      <c r="D28" s="34">
        <f>'pH-8_0h_Pl1'!K29</f>
        <v>4250</v>
      </c>
      <c r="E28" s="44">
        <f>'pH-8_0h_Pl1'!L29</f>
        <v>10.290556900726392</v>
      </c>
      <c r="F28" s="41">
        <f>'pH-8_0h_Pl1'!P29</f>
        <v>1457.6666666666667</v>
      </c>
      <c r="G28" s="54">
        <f>'pH-8_0h_Pl1'!Q29</f>
        <v>3.5294592413236483</v>
      </c>
      <c r="H28" s="53">
        <f>'pH-8_1h_Pl1'!F29</f>
        <v>9597.6666666666661</v>
      </c>
      <c r="I28" s="44">
        <f>'pH-8_1h_Pl1'!G29</f>
        <v>18.576129032258066</v>
      </c>
      <c r="J28" s="41">
        <f>'pH-8_1h_Pl1'!K29</f>
        <v>6155.333333333333</v>
      </c>
      <c r="K28" s="45">
        <f>'pH-8_1h_Pl1'!L29</f>
        <v>11.913548387096775</v>
      </c>
      <c r="L28" s="34">
        <f>'pH-8_1h_Pl1'!P29</f>
        <v>3681</v>
      </c>
      <c r="M28" s="44">
        <f>'pH-8_1h_Pl1'!Q29</f>
        <v>7.1245161290322585</v>
      </c>
      <c r="N28" s="53">
        <f>'pH-8_2h_Pl1 '!F29</f>
        <v>9410</v>
      </c>
      <c r="O28" s="45">
        <f>'pH-8_2h_Pl1 '!G29</f>
        <v>18.37890625</v>
      </c>
      <c r="P28" s="41">
        <f>'pH-8_2h_Pl1 '!K29</f>
        <v>6027.333333333333</v>
      </c>
      <c r="Q28" s="45">
        <f>'pH-8_2h_Pl1 '!L29</f>
        <v>11.772135416666666</v>
      </c>
      <c r="R28" s="41">
        <f>'pH-8_2h_Pl1 '!P29</f>
        <v>3709.3333333333335</v>
      </c>
      <c r="S28" s="54">
        <f>'pH-8_2h_Pl1 '!Q29</f>
        <v>7.244791666666667</v>
      </c>
    </row>
    <row r="29" spans="1:25" x14ac:dyDescent="0.25">
      <c r="A29" s="18" t="str">
        <f>'pH-8_0h_Pl1'!B30</f>
        <v>CRD1134 B2</v>
      </c>
      <c r="B29" s="53">
        <f>'pH-8_0h_Pl1'!F30</f>
        <v>7098.333333333333</v>
      </c>
      <c r="C29" s="45">
        <f>'pH-8_0h_Pl1'!G30</f>
        <v>17.18724778046812</v>
      </c>
      <c r="D29" s="34">
        <f>'pH-8_0h_Pl1'!K30</f>
        <v>2737</v>
      </c>
      <c r="E29" s="44">
        <f>'pH-8_0h_Pl1'!L30</f>
        <v>6.6271186440677967</v>
      </c>
      <c r="F29" s="41">
        <f>'pH-8_0h_Pl1'!P30</f>
        <v>1005.3333333333334</v>
      </c>
      <c r="G29" s="128">
        <f>'pH-8_0h_Pl1'!Q30</f>
        <v>2.434221146085553</v>
      </c>
      <c r="H29" s="53">
        <f>'pH-8_1h_Pl1'!F30</f>
        <v>6292.666666666667</v>
      </c>
      <c r="I29" s="44">
        <f>'pH-8_1h_Pl1'!G30</f>
        <v>12.179354838709679</v>
      </c>
      <c r="J29" s="41">
        <f>'pH-8_1h_Pl1'!K30</f>
        <v>6472.666666666667</v>
      </c>
      <c r="K29" s="45">
        <f>'pH-8_1h_Pl1'!L30</f>
        <v>12.527741935483872</v>
      </c>
      <c r="L29" s="34">
        <f>'pH-8_1h_Pl1'!P30</f>
        <v>2775</v>
      </c>
      <c r="M29" s="44">
        <f>'pH-8_1h_Pl1'!Q30</f>
        <v>5.370967741935484</v>
      </c>
      <c r="N29" s="53">
        <f>'pH-8_2h_Pl1 '!F30</f>
        <v>6213.333333333333</v>
      </c>
      <c r="O29" s="45">
        <f>'pH-8_2h_Pl1 '!G30</f>
        <v>12.135416666666666</v>
      </c>
      <c r="P29" s="41">
        <f>'pH-8_2h_Pl1 '!K30</f>
        <v>6535.666666666667</v>
      </c>
      <c r="Q29" s="45">
        <f>'pH-8_2h_Pl1 '!L30</f>
        <v>12.764973958333334</v>
      </c>
      <c r="R29" s="41">
        <f>'pH-8_2h_Pl1 '!P30</f>
        <v>3303.3333333333335</v>
      </c>
      <c r="S29" s="54">
        <f>'pH-8_2h_Pl1 '!Q30</f>
        <v>6.451822916666667</v>
      </c>
    </row>
    <row r="30" spans="1:25" x14ac:dyDescent="0.25">
      <c r="A30" s="18" t="str">
        <f>'pH-8_0h_Pl1'!B31</f>
        <v>CRD1152  FB-F14</v>
      </c>
      <c r="B30" s="53">
        <f>'pH-8_0h_Pl1'!F31</f>
        <v>619.33333333333337</v>
      </c>
      <c r="C30" s="68">
        <f>'pH-8_0h_Pl1'!G31</f>
        <v>1.4995964487489912</v>
      </c>
      <c r="D30" s="34">
        <f>'pH-8_0h_Pl1'!K31</f>
        <v>523.33333333333337</v>
      </c>
      <c r="E30" s="67">
        <f>'pH-8_0h_Pl1'!L31</f>
        <v>1.2671509281678774</v>
      </c>
      <c r="F30" s="41">
        <f>'pH-8_0h_Pl1'!P31</f>
        <v>564</v>
      </c>
      <c r="G30" s="48">
        <f>'pH-8_0h_Pl1'!Q31</f>
        <v>1.3656174334140436</v>
      </c>
      <c r="H30" s="53">
        <f>'pH-8_1h_Pl1'!F31</f>
        <v>641.66666666666663</v>
      </c>
      <c r="I30" s="67">
        <f>'pH-8_1h_Pl1'!G31</f>
        <v>1.2419354838709677</v>
      </c>
      <c r="J30" s="41">
        <f>'pH-8_1h_Pl1'!K31</f>
        <v>551.33333333333337</v>
      </c>
      <c r="K30" s="68">
        <f>'pH-8_1h_Pl1'!L31</f>
        <v>1.0670967741935486</v>
      </c>
      <c r="L30" s="34">
        <f>'pH-8_1h_Pl1'!P31</f>
        <v>616.66666666666663</v>
      </c>
      <c r="M30" s="67">
        <f>'pH-8_1h_Pl1'!Q31</f>
        <v>1.1935483870967742</v>
      </c>
      <c r="N30" s="53">
        <f>'pH-8_2h_Pl1 '!F31</f>
        <v>653</v>
      </c>
      <c r="O30" s="40">
        <f>'pH-8_2h_Pl1 '!G31</f>
        <v>1.275390625</v>
      </c>
      <c r="P30" s="41">
        <f>'pH-8_2h_Pl1 '!K31</f>
        <v>559.66666666666663</v>
      </c>
      <c r="Q30" s="40">
        <f>'pH-8_2h_Pl1 '!L31</f>
        <v>1.0930989583333333</v>
      </c>
      <c r="R30" s="41">
        <f>'pH-8_2h_Pl1 '!P31</f>
        <v>623.33333333333337</v>
      </c>
      <c r="S30" s="48">
        <f>'pH-8_2h_Pl1 '!Q31</f>
        <v>1.2174479166666667</v>
      </c>
    </row>
    <row r="31" spans="1:25" x14ac:dyDescent="0.25">
      <c r="A31" s="18" t="str">
        <f>'pH-8_0h_Pl1'!B32</f>
        <v>CRD1152  FB-S17</v>
      </c>
      <c r="B31" s="53">
        <f>'pH-8_0h_Pl1'!F32</f>
        <v>1165.3333333333333</v>
      </c>
      <c r="C31" s="68">
        <f>'pH-8_0h_Pl1'!G32</f>
        <v>2.8216303470540756</v>
      </c>
      <c r="D31" s="34">
        <f>'pH-8_0h_Pl1'!K32</f>
        <v>690</v>
      </c>
      <c r="E31" s="67">
        <f>'pH-8_0h_Pl1'!L32</f>
        <v>1.6707021791767553</v>
      </c>
      <c r="F31" s="41">
        <f>'pH-8_0h_Pl1'!P32</f>
        <v>587.66666666666663</v>
      </c>
      <c r="G31" s="48">
        <f>'pH-8_0h_Pl1'!Q32</f>
        <v>1.4229217110573043</v>
      </c>
      <c r="H31" s="53">
        <f>'pH-8_1h_Pl1'!F32</f>
        <v>855.33333333333337</v>
      </c>
      <c r="I31" s="67">
        <f>'pH-8_1h_Pl1'!G32</f>
        <v>1.6554838709677422</v>
      </c>
      <c r="J31" s="41">
        <f>'pH-8_1h_Pl1'!K32</f>
        <v>721.66666666666663</v>
      </c>
      <c r="K31" s="68">
        <f>'pH-8_1h_Pl1'!L32</f>
        <v>1.3967741935483871</v>
      </c>
      <c r="L31" s="34">
        <f>'pH-8_1h_Pl1'!P32</f>
        <v>623.33333333333337</v>
      </c>
      <c r="M31" s="34">
        <f>'pH-8_1h_Pl1'!Q32</f>
        <v>1.2064516129032259</v>
      </c>
      <c r="N31" s="53">
        <f>'pH-8_2h_Pl1 '!F32</f>
        <v>842.33333333333337</v>
      </c>
      <c r="O31" s="40">
        <f>'pH-8_2h_Pl1 '!G32</f>
        <v>1.6451822916666667</v>
      </c>
      <c r="P31" s="41">
        <f>'pH-8_2h_Pl1 '!K32</f>
        <v>730.66666666666663</v>
      </c>
      <c r="Q31" s="40">
        <f>'pH-8_2h_Pl1 '!L32</f>
        <v>1.4270833333333333</v>
      </c>
      <c r="R31" s="41">
        <f>'pH-8_2h_Pl1 '!P32</f>
        <v>632.33333333333337</v>
      </c>
      <c r="S31" s="48">
        <f>'pH-8_2h_Pl1 '!Q32</f>
        <v>1.2350260416666667</v>
      </c>
    </row>
    <row r="32" spans="1:25" x14ac:dyDescent="0.25">
      <c r="A32" s="18" t="str">
        <f>'pH-8_0h_Pl1'!B33</f>
        <v>CRD1178 B2</v>
      </c>
      <c r="B32" s="53">
        <f>'pH-8_0h_Pl1'!F33</f>
        <v>10453.666666666666</v>
      </c>
      <c r="C32" s="45">
        <f>'pH-8_0h_Pl1'!G33</f>
        <v>25.311541565778853</v>
      </c>
      <c r="D32" s="34">
        <f>'pH-8_0h_Pl1'!K33</f>
        <v>898.66666666666663</v>
      </c>
      <c r="E32" s="34">
        <f>'pH-8_0h_Pl1'!L33</f>
        <v>2.1759483454398709</v>
      </c>
      <c r="F32" s="41">
        <f>'pH-8_0h_Pl1'!P33</f>
        <v>625</v>
      </c>
      <c r="G32" s="48">
        <f>'pH-8_0h_Pl1'!Q33</f>
        <v>1.513317191283293</v>
      </c>
      <c r="H32" s="53">
        <f>'pH-8_1h_Pl1'!F33</f>
        <v>18278.666666666668</v>
      </c>
      <c r="I32" s="44">
        <f>'pH-8_1h_Pl1'!G33</f>
        <v>35.378064516129037</v>
      </c>
      <c r="J32" s="41">
        <f>'pH-8_1h_Pl1'!K33</f>
        <v>7881</v>
      </c>
      <c r="K32" s="45">
        <f>'pH-8_1h_Pl1'!L33</f>
        <v>15.253548387096775</v>
      </c>
      <c r="L32" s="34">
        <f>'pH-8_1h_Pl1'!P33</f>
        <v>672</v>
      </c>
      <c r="M32" s="34">
        <f>'pH-8_1h_Pl1'!Q33</f>
        <v>1.3006451612903227</v>
      </c>
      <c r="N32" s="53">
        <f>'pH-8_2h_Pl1 '!F33</f>
        <v>24802.333333333332</v>
      </c>
      <c r="O32" s="45">
        <f>'pH-8_2h_Pl1 '!G33</f>
        <v>48.442057291666664</v>
      </c>
      <c r="P32" s="41">
        <f>'pH-8_2h_Pl1 '!K33</f>
        <v>10073</v>
      </c>
      <c r="Q32" s="45">
        <f>'pH-8_2h_Pl1 '!L33</f>
        <v>19.673828125</v>
      </c>
      <c r="R32" s="41">
        <f>'pH-8_2h_Pl1 '!P33</f>
        <v>686.33333333333337</v>
      </c>
      <c r="S32" s="48">
        <f>'pH-8_2h_Pl1 '!Q33</f>
        <v>1.3404947916666667</v>
      </c>
    </row>
    <row r="33" spans="1:19" x14ac:dyDescent="0.25">
      <c r="A33" s="18" t="str">
        <f>'pH-8_0h Pl2'!B26</f>
        <v>CRD1188 B2</v>
      </c>
      <c r="B33" s="53">
        <f>'pH-8_0h Pl2'!F26</f>
        <v>902</v>
      </c>
      <c r="C33" s="68">
        <f>'pH-8_0h Pl2'!G26</f>
        <v>1.9439655172413792</v>
      </c>
      <c r="D33" s="34">
        <f>'pH-8_0h Pl2'!K26</f>
        <v>662</v>
      </c>
      <c r="E33" s="67">
        <f>'pH-8_0h Pl2'!L26</f>
        <v>1.4267241379310345</v>
      </c>
      <c r="F33" s="41">
        <f>'pH-8_0h Pl2'!P26</f>
        <v>539.33333333333337</v>
      </c>
      <c r="G33" s="48">
        <f>'pH-8_0h Pl2'!Q26</f>
        <v>1.1623563218390804</v>
      </c>
      <c r="H33" s="53">
        <f>'pH-8_1h Pl2'!F26</f>
        <v>1101.6666666666667</v>
      </c>
      <c r="I33" s="67">
        <f>'pH-8_1h Pl2'!G26</f>
        <v>1.7855213398163157</v>
      </c>
      <c r="J33" s="41">
        <f>'pH-8_1h Pl2'!K26</f>
        <v>727.66666666666663</v>
      </c>
      <c r="K33" s="68">
        <f>'pH-8_1h Pl2'!L26</f>
        <v>1.1793625067531064</v>
      </c>
      <c r="L33" s="34">
        <f>'pH-8_1h Pl2'!P26</f>
        <v>600.33333333333337</v>
      </c>
      <c r="M33" s="34">
        <f>'pH-8_1h Pl2'!Q26</f>
        <v>0.97298757428417082</v>
      </c>
      <c r="N33" s="53">
        <f>'pH-8_2h Pl2 '!F26</f>
        <v>1124.3333333333333</v>
      </c>
      <c r="O33" s="40">
        <f>'pH-8_2h Pl2 '!G26</f>
        <v>1.7811221122112211</v>
      </c>
      <c r="P33" s="41">
        <f>'pH-8_2h Pl2 '!K26</f>
        <v>1065</v>
      </c>
      <c r="Q33" s="40">
        <f>'pH-8_2h Pl2 '!L26</f>
        <v>1.6871287128712871</v>
      </c>
      <c r="R33" s="41">
        <f>'pH-8_2h Pl2 '!P26</f>
        <v>614</v>
      </c>
      <c r="S33" s="48">
        <f>'pH-8_2h Pl2 '!Q26</f>
        <v>0.97267326732673265</v>
      </c>
    </row>
    <row r="34" spans="1:19" x14ac:dyDescent="0.25">
      <c r="A34" s="18" t="str">
        <f>'pH-8_0h Pl2'!B27</f>
        <v>CRD1189</v>
      </c>
      <c r="B34" s="53">
        <f>'pH-8_0h Pl2'!F27</f>
        <v>570.66666666666663</v>
      </c>
      <c r="C34" s="68">
        <f>'pH-8_0h Pl2'!G27</f>
        <v>1.2298850574712643</v>
      </c>
      <c r="D34" s="34">
        <f>'pH-8_0h Pl2'!K27</f>
        <v>474.33333333333331</v>
      </c>
      <c r="E34" s="67">
        <f>'pH-8_0h Pl2'!L27</f>
        <v>1.0222701149425286</v>
      </c>
      <c r="F34" s="41">
        <f>'pH-8_0h Pl2'!P27</f>
        <v>453.66666666666669</v>
      </c>
      <c r="G34" s="48">
        <f>'pH-8_0h Pl2'!Q27</f>
        <v>0.97772988505747127</v>
      </c>
      <c r="H34" s="53">
        <f>'pH-8_1h Pl2'!F27</f>
        <v>627</v>
      </c>
      <c r="I34" s="67">
        <f>'pH-8_1h Pl2'!G27</f>
        <v>1.0162074554294975</v>
      </c>
      <c r="J34" s="41">
        <f>'pH-8_1h Pl2'!K27</f>
        <v>562.66666666666663</v>
      </c>
      <c r="K34" s="68">
        <f>'pH-8_1h Pl2'!L27</f>
        <v>0.91193949216639647</v>
      </c>
      <c r="L34" s="34">
        <f>'pH-8_1h Pl2'!P27</f>
        <v>573.33333333333337</v>
      </c>
      <c r="M34" s="34">
        <f>'pH-8_1h Pl2'!Q27</f>
        <v>0.92922744462452733</v>
      </c>
      <c r="N34" s="53">
        <f>'pH-8_2h Pl2 '!F27</f>
        <v>631.33333333333337</v>
      </c>
      <c r="O34" s="40">
        <f>'pH-8_2h Pl2 '!G27</f>
        <v>1.0001320132013203</v>
      </c>
      <c r="P34" s="41">
        <f>'pH-8_2h Pl2 '!K27</f>
        <v>579.33333333333337</v>
      </c>
      <c r="Q34" s="40">
        <f>'pH-8_2h Pl2 '!L27</f>
        <v>0.91775577557755783</v>
      </c>
      <c r="R34" s="41">
        <f>'pH-8_2h Pl2 '!P27</f>
        <v>585</v>
      </c>
      <c r="S34" s="48">
        <f>'pH-8_2h Pl2 '!Q27</f>
        <v>0.92673267326732678</v>
      </c>
    </row>
    <row r="35" spans="1:19" x14ac:dyDescent="0.25">
      <c r="A35" s="18" t="str">
        <f>'pH-8_0h Pl2'!B28</f>
        <v>CRD1193</v>
      </c>
      <c r="B35" s="53">
        <f>'pH-8_0h Pl2'!F28</f>
        <v>2210</v>
      </c>
      <c r="C35" s="45">
        <f>'pH-8_0h Pl2'!G28</f>
        <v>4.7629310344827589</v>
      </c>
      <c r="D35" s="34">
        <f>'pH-8_0h Pl2'!K28</f>
        <v>1166</v>
      </c>
      <c r="E35" s="67">
        <f>'pH-8_0h Pl2'!L28</f>
        <v>2.5129310344827585</v>
      </c>
      <c r="F35" s="41">
        <f>'pH-8_0h Pl2'!P28</f>
        <v>811.66666666666663</v>
      </c>
      <c r="G35" s="48">
        <f>'pH-8_0h Pl2'!Q28</f>
        <v>1.7492816091954022</v>
      </c>
      <c r="H35" s="53">
        <f>'pH-8_1h Pl2'!F28</f>
        <v>3042</v>
      </c>
      <c r="I35" s="44">
        <f>'pH-8_1h Pl2'!G28</f>
        <v>4.9303079416531608</v>
      </c>
      <c r="J35" s="41">
        <f>'pH-8_1h Pl2'!K28</f>
        <v>1349</v>
      </c>
      <c r="K35" s="68">
        <f>'pH-8_1h Pl2'!L28</f>
        <v>2.1863857374392222</v>
      </c>
      <c r="L35" s="34">
        <f>'pH-8_1h Pl2'!P28</f>
        <v>905.66666666666663</v>
      </c>
      <c r="M35" s="34">
        <f>'pH-8_1h Pl2'!Q28</f>
        <v>1.4678552133981631</v>
      </c>
      <c r="N35" s="53">
        <f>'pH-8_2h Pl2 '!F28</f>
        <v>2987.3333333333335</v>
      </c>
      <c r="O35" s="40">
        <f>'pH-8_2h Pl2 '!G28</f>
        <v>4.7324092409240928</v>
      </c>
      <c r="P35" s="41">
        <f>'pH-8_2h Pl2 '!K28</f>
        <v>1399.6666666666667</v>
      </c>
      <c r="Q35" s="40">
        <f>'pH-8_2h Pl2 '!L28</f>
        <v>2.2172937293729373</v>
      </c>
      <c r="R35" s="41">
        <f>'pH-8_2h Pl2 '!P28</f>
        <v>921</v>
      </c>
      <c r="S35" s="48">
        <f>'pH-8_2h Pl2 '!Q28</f>
        <v>1.459009900990099</v>
      </c>
    </row>
    <row r="36" spans="1:19" x14ac:dyDescent="0.25">
      <c r="A36" s="18" t="str">
        <f>'pH-8_0h Pl2'!B29</f>
        <v xml:space="preserve">CRD1215 </v>
      </c>
      <c r="B36" s="53">
        <f>'pH-8_0h Pl2'!F29</f>
        <v>749.66666666666663</v>
      </c>
      <c r="C36" s="68">
        <f>'pH-8_0h Pl2'!G29</f>
        <v>1.6156609195402298</v>
      </c>
      <c r="D36" s="34">
        <f>'pH-8_0h Pl2'!K29</f>
        <v>715</v>
      </c>
      <c r="E36" s="67">
        <f>'pH-8_0h Pl2'!L29</f>
        <v>1.540948275862069</v>
      </c>
      <c r="F36" s="41">
        <f>'pH-8_0h Pl2'!P29</f>
        <v>665</v>
      </c>
      <c r="G36" s="48">
        <f>'pH-8_0h Pl2'!Q29</f>
        <v>1.4331896551724137</v>
      </c>
      <c r="H36" s="53">
        <f>'pH-8_1h Pl2'!F29</f>
        <v>782.33333333333337</v>
      </c>
      <c r="I36" s="67">
        <f>'pH-8_1h Pl2'!G29</f>
        <v>1.2679632631010265</v>
      </c>
      <c r="J36" s="41">
        <f>'pH-8_1h Pl2'!K29</f>
        <v>790.33333333333337</v>
      </c>
      <c r="K36" s="68">
        <f>'pH-8_1h Pl2'!L29</f>
        <v>1.2809292274446247</v>
      </c>
      <c r="L36" s="34">
        <f>'pH-8_1h Pl2'!P29</f>
        <v>755.66666666666663</v>
      </c>
      <c r="M36" s="34">
        <f>'pH-8_1h Pl2'!Q29</f>
        <v>1.2247433819556997</v>
      </c>
      <c r="N36" s="53">
        <f>'pH-8_2h Pl2 '!F29</f>
        <v>807.66666666666663</v>
      </c>
      <c r="O36" s="40">
        <f>'pH-8_2h Pl2 '!G29</f>
        <v>1.2794719471947194</v>
      </c>
      <c r="P36" s="41">
        <f>'pH-8_2h Pl2 '!K29</f>
        <v>806</v>
      </c>
      <c r="Q36" s="40">
        <f>'pH-8_2h Pl2 '!L29</f>
        <v>1.2768316831683169</v>
      </c>
      <c r="R36" s="41">
        <f>'pH-8_2h Pl2 '!P29</f>
        <v>768.33333333333337</v>
      </c>
      <c r="S36" s="48">
        <f>'pH-8_2h Pl2 '!Q29</f>
        <v>1.2171617161716173</v>
      </c>
    </row>
    <row r="37" spans="1:19" x14ac:dyDescent="0.25">
      <c r="A37" s="18" t="str">
        <f>'pH-8_0h Pl2'!B30</f>
        <v>CRD1236</v>
      </c>
      <c r="B37" s="53">
        <f>'pH-8_0h Pl2'!F30</f>
        <v>7955</v>
      </c>
      <c r="C37" s="45">
        <f>'pH-8_0h Pl2'!G30</f>
        <v>17.144396551724139</v>
      </c>
      <c r="D37" s="34">
        <f>'pH-8_0h Pl2'!K30</f>
        <v>2795.6666666666665</v>
      </c>
      <c r="E37" s="67">
        <f>'pH-8_0h Pl2'!L30</f>
        <v>6.0251436781609193</v>
      </c>
      <c r="F37" s="41">
        <f>'pH-8_0h Pl2'!P30</f>
        <v>776</v>
      </c>
      <c r="G37" s="48">
        <f>'pH-8_0h Pl2'!Q30</f>
        <v>1.6724137931034482</v>
      </c>
      <c r="H37" s="53">
        <f>'pH-8_1h Pl2'!F30</f>
        <v>21945</v>
      </c>
      <c r="I37" s="44">
        <f>'pH-8_1h Pl2'!G30</f>
        <v>35.567260940032412</v>
      </c>
      <c r="J37" s="41">
        <f>'pH-8_1h Pl2'!K30</f>
        <v>7499</v>
      </c>
      <c r="K37" s="45">
        <f>'pH-8_1h Pl2'!L30</f>
        <v>12.153970826580228</v>
      </c>
      <c r="L37" s="34">
        <f>'pH-8_1h Pl2'!P30</f>
        <v>832.66666666666663</v>
      </c>
      <c r="M37" s="34">
        <f>'pH-8_1h Pl2'!Q30</f>
        <v>1.3495407887628308</v>
      </c>
      <c r="N37" s="53">
        <f>'pH-8_2h Pl2 '!F30</f>
        <v>24026</v>
      </c>
      <c r="O37" s="45">
        <f>'pH-8_2h Pl2 '!G30</f>
        <v>38.060990099009899</v>
      </c>
      <c r="P37" s="41">
        <f>'pH-8_2h Pl2 '!K30</f>
        <v>8363.6666666666661</v>
      </c>
      <c r="Q37" s="45">
        <f>'pH-8_2h Pl2 '!L30</f>
        <v>13.249372937293728</v>
      </c>
      <c r="R37" s="41">
        <f>'pH-8_2h Pl2 '!P30</f>
        <v>835</v>
      </c>
      <c r="S37" s="48">
        <f>'pH-8_2h Pl2 '!Q30</f>
        <v>1.3227722772277228</v>
      </c>
    </row>
    <row r="38" spans="1:19" ht="15.75" thickBot="1" x14ac:dyDescent="0.3">
      <c r="A38" s="20" t="str">
        <f>'pH-8_0h Pl2'!B31</f>
        <v xml:space="preserve">CRD1264 </v>
      </c>
      <c r="B38" s="55">
        <f>'pH-8_0h Pl2'!F31</f>
        <v>898</v>
      </c>
      <c r="C38" s="126">
        <f>'pH-8_0h Pl2'!G31</f>
        <v>1.9353448275862069</v>
      </c>
      <c r="D38" s="51">
        <f>'pH-8_0h Pl2'!K31</f>
        <v>968.33333333333337</v>
      </c>
      <c r="E38" s="127">
        <f>'pH-8_0h Pl2'!L31</f>
        <v>2.0869252873563218</v>
      </c>
      <c r="F38" s="49">
        <f>'pH-8_0h Pl2'!P31</f>
        <v>865.33333333333337</v>
      </c>
      <c r="G38" s="52">
        <f>'pH-8_0h Pl2'!Q31</f>
        <v>1.8649425287356323</v>
      </c>
      <c r="H38" s="55">
        <f>'pH-8_1h Pl2'!F31</f>
        <v>1119</v>
      </c>
      <c r="I38" s="127">
        <f>'pH-8_1h Pl2'!G31</f>
        <v>1.8136142625607781</v>
      </c>
      <c r="J38" s="49">
        <f>'pH-8_1h Pl2'!K31</f>
        <v>1017.6666666666666</v>
      </c>
      <c r="K38" s="126">
        <f>'pH-8_1h Pl2'!L31</f>
        <v>1.6493787142085359</v>
      </c>
      <c r="L38" s="51">
        <f>'pH-8_1h Pl2'!P31</f>
        <v>936.33333333333337</v>
      </c>
      <c r="M38" s="51">
        <f>'pH-8_1h Pl2'!Q31</f>
        <v>1.5175580767152892</v>
      </c>
      <c r="N38" s="55">
        <f>'pH-8_2h Pl2 '!F31</f>
        <v>1158.3333333333333</v>
      </c>
      <c r="O38" s="50">
        <f>'pH-8_2h Pl2 '!G31</f>
        <v>1.8349834983498348</v>
      </c>
      <c r="P38" s="49">
        <f>'pH-8_2h Pl2 '!K31</f>
        <v>1069.3333333333333</v>
      </c>
      <c r="Q38" s="50">
        <f>'pH-8_2h Pl2 '!L31</f>
        <v>1.6939933993399339</v>
      </c>
      <c r="R38" s="49">
        <f>'pH-8_2h Pl2 '!P31</f>
        <v>949.66666666666663</v>
      </c>
      <c r="S38" s="52">
        <f>'pH-8_2h Pl2 '!Q31</f>
        <v>1.5044224422442243</v>
      </c>
    </row>
    <row r="41" spans="1:19" x14ac:dyDescent="0.25">
      <c r="L41" s="46" t="s">
        <v>44</v>
      </c>
    </row>
  </sheetData>
  <mergeCells count="26">
    <mergeCell ref="H23:I23"/>
    <mergeCell ref="J23:K23"/>
    <mergeCell ref="L23:M23"/>
    <mergeCell ref="D23:E23"/>
    <mergeCell ref="F23:G23"/>
    <mergeCell ref="J4:K4"/>
    <mergeCell ref="L4:M4"/>
    <mergeCell ref="B22:G22"/>
    <mergeCell ref="B2:S2"/>
    <mergeCell ref="H22:M22"/>
    <mergeCell ref="N22:S22"/>
    <mergeCell ref="N23:O23"/>
    <mergeCell ref="P23:Q23"/>
    <mergeCell ref="R23:S23"/>
    <mergeCell ref="N3:S3"/>
    <mergeCell ref="N4:O4"/>
    <mergeCell ref="P4:Q4"/>
    <mergeCell ref="R4:S4"/>
    <mergeCell ref="B21:S21"/>
    <mergeCell ref="B4:C4"/>
    <mergeCell ref="D4:E4"/>
    <mergeCell ref="F4:G4"/>
    <mergeCell ref="B23:C23"/>
    <mergeCell ref="B3:G3"/>
    <mergeCell ref="H3:M3"/>
    <mergeCell ref="H4:I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37"/>
  <sheetViews>
    <sheetView topLeftCell="A16" workbookViewId="0">
      <selection activeCell="J35" sqref="J35"/>
    </sheetView>
  </sheetViews>
  <sheetFormatPr defaultRowHeight="15" x14ac:dyDescent="0.25"/>
  <cols>
    <col min="1" max="1" width="4.28515625" style="83" customWidth="1"/>
    <col min="2" max="2" width="15" style="83" customWidth="1"/>
    <col min="3" max="16384" width="9.140625" style="83"/>
  </cols>
  <sheetData>
    <row r="3" spans="1:13" x14ac:dyDescent="0.25">
      <c r="A3" s="97" t="s">
        <v>0</v>
      </c>
      <c r="B3" s="96"/>
      <c r="C3" s="96"/>
      <c r="D3" s="97" t="s">
        <v>1</v>
      </c>
      <c r="E3" s="96"/>
      <c r="F3" s="96"/>
      <c r="G3" s="96"/>
      <c r="H3" s="96"/>
      <c r="I3" s="96"/>
      <c r="J3" s="96"/>
      <c r="K3" s="97" t="s">
        <v>54</v>
      </c>
      <c r="L3" s="96"/>
      <c r="M3" s="96"/>
    </row>
    <row r="4" spans="1:13" x14ac:dyDescent="0.25">
      <c r="A4" s="97" t="s">
        <v>2</v>
      </c>
      <c r="B4" s="96"/>
      <c r="C4" s="96"/>
      <c r="D4" s="96"/>
      <c r="E4" s="96"/>
      <c r="F4" s="96"/>
      <c r="G4" s="96"/>
      <c r="H4" s="96"/>
      <c r="I4" s="97" t="s">
        <v>3</v>
      </c>
      <c r="J4" s="96"/>
      <c r="K4" s="97" t="s">
        <v>55</v>
      </c>
      <c r="L4" s="96"/>
      <c r="M4" s="96"/>
    </row>
    <row r="5" spans="1:13" x14ac:dyDescent="0.25">
      <c r="A5" s="97" t="s">
        <v>4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</row>
    <row r="6" spans="1:13" x14ac:dyDescent="0.25">
      <c r="A6" s="97" t="s">
        <v>56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</row>
    <row r="7" spans="1:13" x14ac:dyDescent="0.25">
      <c r="A7" s="97" t="s">
        <v>51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</row>
    <row r="8" spans="1:13" x14ac:dyDescent="0.25">
      <c r="A8" s="97" t="s">
        <v>5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</row>
    <row r="12" spans="1:13" x14ac:dyDescent="0.25">
      <c r="A12" s="96"/>
      <c r="B12" s="96" t="s">
        <v>6</v>
      </c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</row>
    <row r="13" spans="1:13" x14ac:dyDescent="0.25">
      <c r="A13" s="96"/>
      <c r="B13" s="98">
        <v>1</v>
      </c>
      <c r="C13" s="98">
        <v>2</v>
      </c>
      <c r="D13" s="98">
        <v>3</v>
      </c>
      <c r="E13" s="98">
        <v>4</v>
      </c>
      <c r="F13" s="98">
        <v>5</v>
      </c>
      <c r="G13" s="98">
        <v>6</v>
      </c>
      <c r="H13" s="98">
        <v>7</v>
      </c>
      <c r="I13" s="98">
        <v>8</v>
      </c>
      <c r="J13" s="98">
        <v>9</v>
      </c>
      <c r="K13" s="98">
        <v>10</v>
      </c>
      <c r="L13" s="98">
        <v>11</v>
      </c>
      <c r="M13" s="98">
        <v>12</v>
      </c>
    </row>
    <row r="14" spans="1:13" x14ac:dyDescent="0.25">
      <c r="A14" s="98" t="s">
        <v>7</v>
      </c>
      <c r="B14" s="99">
        <v>442</v>
      </c>
      <c r="C14" s="100">
        <v>424</v>
      </c>
      <c r="D14" s="100">
        <v>484</v>
      </c>
      <c r="E14" s="100">
        <v>357</v>
      </c>
      <c r="F14" s="100">
        <v>531</v>
      </c>
      <c r="G14" s="100">
        <v>385</v>
      </c>
      <c r="H14" s="100">
        <v>508</v>
      </c>
      <c r="I14" s="100">
        <v>452</v>
      </c>
      <c r="J14" s="100">
        <v>415</v>
      </c>
      <c r="K14" s="100">
        <v>333</v>
      </c>
      <c r="L14" s="100"/>
      <c r="M14" s="101"/>
    </row>
    <row r="15" spans="1:13" x14ac:dyDescent="0.25">
      <c r="A15" s="98" t="s">
        <v>8</v>
      </c>
      <c r="B15" s="102">
        <v>338</v>
      </c>
      <c r="C15" s="103">
        <v>421</v>
      </c>
      <c r="D15" s="103">
        <v>483</v>
      </c>
      <c r="E15" s="103">
        <v>579</v>
      </c>
      <c r="F15" s="103">
        <v>424</v>
      </c>
      <c r="G15" s="103">
        <v>464</v>
      </c>
      <c r="H15" s="103">
        <v>627</v>
      </c>
      <c r="I15" s="103">
        <v>482</v>
      </c>
      <c r="J15" s="103">
        <v>521</v>
      </c>
      <c r="K15" s="103">
        <v>618</v>
      </c>
      <c r="L15" s="103"/>
      <c r="M15" s="104"/>
    </row>
    <row r="16" spans="1:13" x14ac:dyDescent="0.25">
      <c r="A16" s="98" t="s">
        <v>9</v>
      </c>
      <c r="B16" s="102">
        <v>389</v>
      </c>
      <c r="C16" s="103">
        <v>473</v>
      </c>
      <c r="D16" s="103">
        <v>452</v>
      </c>
      <c r="E16" s="103">
        <v>478</v>
      </c>
      <c r="F16" s="103">
        <v>528</v>
      </c>
      <c r="G16" s="103">
        <v>468</v>
      </c>
      <c r="H16" s="103">
        <v>843</v>
      </c>
      <c r="I16" s="103">
        <v>505</v>
      </c>
      <c r="J16" s="103">
        <v>547</v>
      </c>
      <c r="K16" s="103">
        <v>452</v>
      </c>
      <c r="L16" s="103"/>
      <c r="M16" s="104"/>
    </row>
    <row r="17" spans="1:17" x14ac:dyDescent="0.25">
      <c r="A17" s="98" t="s">
        <v>10</v>
      </c>
      <c r="B17" s="102">
        <v>453</v>
      </c>
      <c r="C17" s="103">
        <v>475</v>
      </c>
      <c r="D17" s="103">
        <v>590</v>
      </c>
      <c r="E17" s="103">
        <v>617</v>
      </c>
      <c r="F17" s="103">
        <v>737</v>
      </c>
      <c r="G17" s="103">
        <v>1115</v>
      </c>
      <c r="H17" s="103">
        <v>1243</v>
      </c>
      <c r="I17" s="103">
        <v>1124</v>
      </c>
      <c r="J17" s="103">
        <v>800</v>
      </c>
      <c r="K17" s="103">
        <v>617</v>
      </c>
      <c r="L17" s="103"/>
      <c r="M17" s="104"/>
    </row>
    <row r="18" spans="1:17" x14ac:dyDescent="0.25">
      <c r="A18" s="98" t="s">
        <v>11</v>
      </c>
      <c r="B18" s="102">
        <v>675</v>
      </c>
      <c r="C18" s="103">
        <v>757</v>
      </c>
      <c r="D18" s="103">
        <v>728</v>
      </c>
      <c r="E18" s="103">
        <v>883</v>
      </c>
      <c r="F18" s="103">
        <v>692</v>
      </c>
      <c r="G18" s="103">
        <v>604</v>
      </c>
      <c r="H18" s="103">
        <v>559</v>
      </c>
      <c r="I18" s="103">
        <v>1091</v>
      </c>
      <c r="J18" s="103">
        <v>776</v>
      </c>
      <c r="K18" s="103">
        <v>744</v>
      </c>
      <c r="L18" s="103"/>
      <c r="M18" s="104"/>
    </row>
    <row r="19" spans="1:17" x14ac:dyDescent="0.25">
      <c r="A19" s="98" t="s">
        <v>12</v>
      </c>
      <c r="B19" s="102">
        <v>1229</v>
      </c>
      <c r="C19" s="103">
        <v>1080</v>
      </c>
      <c r="D19" s="103">
        <v>1124</v>
      </c>
      <c r="E19" s="103">
        <v>703</v>
      </c>
      <c r="F19" s="103">
        <v>642</v>
      </c>
      <c r="G19" s="103">
        <v>709</v>
      </c>
      <c r="H19" s="103">
        <v>698</v>
      </c>
      <c r="I19" s="103">
        <v>665</v>
      </c>
      <c r="J19" s="103">
        <v>596</v>
      </c>
      <c r="K19" s="103">
        <v>437</v>
      </c>
      <c r="L19" s="103"/>
      <c r="M19" s="104"/>
    </row>
    <row r="20" spans="1:17" x14ac:dyDescent="0.25">
      <c r="A20" s="98" t="s">
        <v>13</v>
      </c>
      <c r="B20" s="102"/>
      <c r="C20" s="103"/>
      <c r="D20" s="103"/>
      <c r="E20" s="103"/>
      <c r="F20" s="103"/>
      <c r="G20" s="103"/>
      <c r="H20" s="103"/>
      <c r="I20" s="103"/>
      <c r="J20" s="103"/>
      <c r="K20" s="103">
        <v>784</v>
      </c>
      <c r="L20" s="103"/>
      <c r="M20" s="104"/>
    </row>
    <row r="21" spans="1:17" x14ac:dyDescent="0.25">
      <c r="A21" s="98" t="s">
        <v>14</v>
      </c>
      <c r="B21" s="105"/>
      <c r="C21" s="106"/>
      <c r="D21" s="106"/>
      <c r="E21" s="106"/>
      <c r="F21" s="106"/>
      <c r="G21" s="106"/>
      <c r="H21" s="106"/>
      <c r="I21" s="106"/>
      <c r="J21" s="106"/>
      <c r="K21" s="106">
        <v>344</v>
      </c>
      <c r="L21" s="106"/>
      <c r="M21" s="107"/>
    </row>
    <row r="24" spans="1:17" x14ac:dyDescent="0.25">
      <c r="B24" s="232" t="s">
        <v>15</v>
      </c>
      <c r="C24" s="234" t="s">
        <v>19</v>
      </c>
      <c r="D24" s="234"/>
      <c r="E24" s="234"/>
      <c r="F24" s="234"/>
      <c r="G24" s="235"/>
      <c r="H24" s="236" t="s">
        <v>26</v>
      </c>
      <c r="I24" s="234"/>
      <c r="J24" s="234"/>
      <c r="K24" s="234"/>
      <c r="L24" s="235"/>
      <c r="M24" s="236" t="s">
        <v>27</v>
      </c>
      <c r="N24" s="234"/>
      <c r="O24" s="234"/>
      <c r="P24" s="234"/>
      <c r="Q24" s="237"/>
    </row>
    <row r="25" spans="1:17" x14ac:dyDescent="0.25">
      <c r="B25" s="233"/>
      <c r="C25" s="8" t="s">
        <v>16</v>
      </c>
      <c r="D25" s="8" t="s">
        <v>17</v>
      </c>
      <c r="E25" s="8" t="s">
        <v>18</v>
      </c>
      <c r="F25" s="2" t="s">
        <v>20</v>
      </c>
      <c r="G25" s="17" t="s">
        <v>21</v>
      </c>
      <c r="H25" s="16" t="s">
        <v>16</v>
      </c>
      <c r="I25" s="8" t="s">
        <v>17</v>
      </c>
      <c r="J25" s="8" t="s">
        <v>18</v>
      </c>
      <c r="K25" s="2" t="s">
        <v>20</v>
      </c>
      <c r="L25" s="17" t="s">
        <v>21</v>
      </c>
      <c r="M25" s="16" t="s">
        <v>16</v>
      </c>
      <c r="N25" s="8" t="s">
        <v>17</v>
      </c>
      <c r="O25" s="8" t="s">
        <v>18</v>
      </c>
      <c r="P25" s="2" t="s">
        <v>20</v>
      </c>
      <c r="Q25" s="2" t="s">
        <v>21</v>
      </c>
    </row>
    <row r="26" spans="1:17" x14ac:dyDescent="0.25">
      <c r="B26" s="110" t="s">
        <v>39</v>
      </c>
      <c r="C26" s="3">
        <f>B14</f>
        <v>442</v>
      </c>
      <c r="D26" s="3">
        <f>C14</f>
        <v>424</v>
      </c>
      <c r="E26" s="3">
        <f>D14</f>
        <v>484</v>
      </c>
      <c r="F26" s="9">
        <f>AVERAGE(C26:E26)</f>
        <v>450</v>
      </c>
      <c r="G26" s="19">
        <f t="shared" ref="G26:G31" si="0">F26/$G$34</f>
        <v>0.8910891089108911</v>
      </c>
      <c r="H26" s="24">
        <f>E14</f>
        <v>357</v>
      </c>
      <c r="I26" s="29">
        <f t="shared" ref="I26:J31" si="1">F14</f>
        <v>531</v>
      </c>
      <c r="J26" s="29">
        <f t="shared" si="1"/>
        <v>385</v>
      </c>
      <c r="K26" s="9">
        <f>AVERAGE(H26:J26)</f>
        <v>424.33333333333331</v>
      </c>
      <c r="L26" s="19">
        <f t="shared" ref="L26:L31" si="2">K26/$G$34</f>
        <v>0.8402640264026402</v>
      </c>
      <c r="M26" s="24">
        <f>H14</f>
        <v>508</v>
      </c>
      <c r="N26" s="1">
        <f t="shared" ref="N26:O31" si="3">I14</f>
        <v>452</v>
      </c>
      <c r="O26" s="1">
        <f t="shared" si="3"/>
        <v>415</v>
      </c>
      <c r="P26" s="9">
        <f>AVERAGE(M26:O26)</f>
        <v>458.33333333333331</v>
      </c>
      <c r="Q26" s="35">
        <f t="shared" ref="Q26:Q31" si="4">P26/$G$34</f>
        <v>0.90759075907590758</v>
      </c>
    </row>
    <row r="27" spans="1:17" x14ac:dyDescent="0.25">
      <c r="B27" s="108" t="s">
        <v>41</v>
      </c>
      <c r="C27" s="3">
        <f t="shared" ref="C27:E31" si="5">B15</f>
        <v>338</v>
      </c>
      <c r="D27" s="3">
        <f t="shared" si="5"/>
        <v>421</v>
      </c>
      <c r="E27" s="3">
        <f t="shared" si="5"/>
        <v>483</v>
      </c>
      <c r="F27" s="9">
        <f t="shared" ref="F27:F31" si="6">AVERAGE(C27:E27)</f>
        <v>414</v>
      </c>
      <c r="G27" s="19">
        <f t="shared" si="0"/>
        <v>0.81980198019801975</v>
      </c>
      <c r="H27" s="24">
        <f t="shared" ref="H27:H31" si="7">E15</f>
        <v>579</v>
      </c>
      <c r="I27" s="29">
        <f t="shared" si="1"/>
        <v>424</v>
      </c>
      <c r="J27" s="29">
        <f t="shared" si="1"/>
        <v>464</v>
      </c>
      <c r="K27" s="9">
        <f t="shared" ref="K27:K31" si="8">AVERAGE(H27:J27)</f>
        <v>489</v>
      </c>
      <c r="L27" s="19">
        <f t="shared" si="2"/>
        <v>0.96831683168316829</v>
      </c>
      <c r="M27" s="24">
        <f t="shared" ref="M27:M31" si="9">H15</f>
        <v>627</v>
      </c>
      <c r="N27" s="1">
        <f t="shared" si="3"/>
        <v>482</v>
      </c>
      <c r="O27" s="1">
        <f t="shared" si="3"/>
        <v>521</v>
      </c>
      <c r="P27" s="9">
        <f t="shared" ref="P27:P31" si="10">AVERAGE(M27:O27)</f>
        <v>543.33333333333337</v>
      </c>
      <c r="Q27" s="35">
        <f t="shared" si="4"/>
        <v>1.075907590759076</v>
      </c>
    </row>
    <row r="28" spans="1:17" x14ac:dyDescent="0.25">
      <c r="B28" s="108" t="s">
        <v>42</v>
      </c>
      <c r="C28" s="3">
        <f t="shared" si="5"/>
        <v>389</v>
      </c>
      <c r="D28" s="3">
        <f t="shared" si="5"/>
        <v>473</v>
      </c>
      <c r="E28" s="3">
        <f t="shared" si="5"/>
        <v>452</v>
      </c>
      <c r="F28" s="9">
        <f t="shared" si="6"/>
        <v>438</v>
      </c>
      <c r="G28" s="19">
        <f t="shared" si="0"/>
        <v>0.86732673267326732</v>
      </c>
      <c r="H28" s="24">
        <f t="shared" si="7"/>
        <v>478</v>
      </c>
      <c r="I28" s="1">
        <f t="shared" si="1"/>
        <v>528</v>
      </c>
      <c r="J28" s="1">
        <f t="shared" si="1"/>
        <v>468</v>
      </c>
      <c r="K28" s="9">
        <f t="shared" si="8"/>
        <v>491.33333333333331</v>
      </c>
      <c r="L28" s="19">
        <f t="shared" si="2"/>
        <v>0.97293729372937288</v>
      </c>
      <c r="M28" s="24">
        <f t="shared" si="9"/>
        <v>843</v>
      </c>
      <c r="N28" s="1">
        <f t="shared" si="3"/>
        <v>505</v>
      </c>
      <c r="O28" s="1">
        <f t="shared" si="3"/>
        <v>547</v>
      </c>
      <c r="P28" s="9">
        <f t="shared" si="10"/>
        <v>631.66666666666663</v>
      </c>
      <c r="Q28" s="35">
        <f t="shared" si="4"/>
        <v>1.2508250825082508</v>
      </c>
    </row>
    <row r="29" spans="1:17" x14ac:dyDescent="0.25">
      <c r="B29" s="108" t="s">
        <v>35</v>
      </c>
      <c r="C29" s="3">
        <f t="shared" si="5"/>
        <v>453</v>
      </c>
      <c r="D29" s="3">
        <f t="shared" si="5"/>
        <v>475</v>
      </c>
      <c r="E29" s="3">
        <f t="shared" si="5"/>
        <v>590</v>
      </c>
      <c r="F29" s="9">
        <f t="shared" si="6"/>
        <v>506</v>
      </c>
      <c r="G29" s="19">
        <f t="shared" si="0"/>
        <v>1.001980198019802</v>
      </c>
      <c r="H29" s="24">
        <f t="shared" si="7"/>
        <v>617</v>
      </c>
      <c r="I29" s="1">
        <f t="shared" si="1"/>
        <v>737</v>
      </c>
      <c r="J29" s="1">
        <f t="shared" si="1"/>
        <v>1115</v>
      </c>
      <c r="K29" s="9">
        <f t="shared" si="8"/>
        <v>823</v>
      </c>
      <c r="L29" s="19">
        <f t="shared" si="2"/>
        <v>1.6297029702970296</v>
      </c>
      <c r="M29" s="24">
        <f t="shared" si="9"/>
        <v>1243</v>
      </c>
      <c r="N29" s="1">
        <f t="shared" si="3"/>
        <v>1124</v>
      </c>
      <c r="O29" s="1">
        <f t="shared" si="3"/>
        <v>800</v>
      </c>
      <c r="P29" s="9">
        <f t="shared" si="10"/>
        <v>1055.6666666666667</v>
      </c>
      <c r="Q29" s="35">
        <f t="shared" si="4"/>
        <v>2.0904290429042907</v>
      </c>
    </row>
    <row r="30" spans="1:17" x14ac:dyDescent="0.25">
      <c r="B30" s="108" t="s">
        <v>36</v>
      </c>
      <c r="C30" s="3">
        <f t="shared" si="5"/>
        <v>675</v>
      </c>
      <c r="D30" s="3">
        <f t="shared" si="5"/>
        <v>757</v>
      </c>
      <c r="E30" s="3">
        <f t="shared" si="5"/>
        <v>728</v>
      </c>
      <c r="F30" s="9">
        <f t="shared" si="6"/>
        <v>720</v>
      </c>
      <c r="G30" s="19">
        <f t="shared" si="0"/>
        <v>1.4257425742574257</v>
      </c>
      <c r="H30" s="24">
        <f t="shared" si="7"/>
        <v>883</v>
      </c>
      <c r="I30" s="1">
        <f t="shared" si="1"/>
        <v>692</v>
      </c>
      <c r="J30" s="1">
        <f t="shared" si="1"/>
        <v>604</v>
      </c>
      <c r="K30" s="9">
        <f t="shared" si="8"/>
        <v>726.33333333333337</v>
      </c>
      <c r="L30" s="19">
        <f t="shared" si="2"/>
        <v>1.4382838283828383</v>
      </c>
      <c r="M30" s="24">
        <f t="shared" si="9"/>
        <v>559</v>
      </c>
      <c r="N30" s="1">
        <f t="shared" si="3"/>
        <v>1091</v>
      </c>
      <c r="O30" s="1">
        <f t="shared" si="3"/>
        <v>776</v>
      </c>
      <c r="P30" s="9">
        <f t="shared" si="10"/>
        <v>808.66666666666663</v>
      </c>
      <c r="Q30" s="35">
        <f t="shared" si="4"/>
        <v>1.6013201320132013</v>
      </c>
    </row>
    <row r="31" spans="1:17" x14ac:dyDescent="0.25">
      <c r="B31" s="109" t="s">
        <v>37</v>
      </c>
      <c r="C31" s="5">
        <f t="shared" si="5"/>
        <v>1229</v>
      </c>
      <c r="D31" s="5">
        <f t="shared" si="5"/>
        <v>1080</v>
      </c>
      <c r="E31" s="5">
        <f t="shared" si="5"/>
        <v>1124</v>
      </c>
      <c r="F31" s="10">
        <f t="shared" si="6"/>
        <v>1144.3333333333333</v>
      </c>
      <c r="G31" s="36">
        <f t="shared" si="0"/>
        <v>2.2660066006600657</v>
      </c>
      <c r="H31" s="37">
        <f t="shared" si="7"/>
        <v>703</v>
      </c>
      <c r="I31" s="38">
        <f t="shared" si="1"/>
        <v>642</v>
      </c>
      <c r="J31" s="38">
        <f t="shared" si="1"/>
        <v>709</v>
      </c>
      <c r="K31" s="10">
        <f t="shared" si="8"/>
        <v>684.66666666666663</v>
      </c>
      <c r="L31" s="36">
        <f t="shared" si="2"/>
        <v>1.3557755775577558</v>
      </c>
      <c r="M31" s="37">
        <f t="shared" si="9"/>
        <v>698</v>
      </c>
      <c r="N31" s="38">
        <f t="shared" si="3"/>
        <v>665</v>
      </c>
      <c r="O31" s="38">
        <f t="shared" si="3"/>
        <v>596</v>
      </c>
      <c r="P31" s="10">
        <f t="shared" si="10"/>
        <v>653</v>
      </c>
      <c r="Q31" s="39">
        <f t="shared" si="4"/>
        <v>1.2930693069306931</v>
      </c>
    </row>
    <row r="33" spans="2:7" x14ac:dyDescent="0.25">
      <c r="B33" s="2" t="s">
        <v>22</v>
      </c>
      <c r="C33" s="7" t="s">
        <v>16</v>
      </c>
      <c r="D33" s="8" t="s">
        <v>17</v>
      </c>
      <c r="E33" s="8" t="s">
        <v>18</v>
      </c>
      <c r="F33" s="8" t="s">
        <v>31</v>
      </c>
      <c r="G33" s="32" t="s">
        <v>20</v>
      </c>
    </row>
    <row r="34" spans="2:7" x14ac:dyDescent="0.25">
      <c r="B34" s="13" t="s">
        <v>23</v>
      </c>
      <c r="C34" s="11">
        <f>K14</f>
        <v>333</v>
      </c>
      <c r="D34" s="12">
        <f>K15</f>
        <v>618</v>
      </c>
      <c r="E34" s="12">
        <f>K16</f>
        <v>452</v>
      </c>
      <c r="F34" s="28">
        <f>K17</f>
        <v>617</v>
      </c>
      <c r="G34" s="15">
        <f>AVERAGE(C34:F34)</f>
        <v>505</v>
      </c>
    </row>
    <row r="35" spans="2:7" x14ac:dyDescent="0.25">
      <c r="B35" s="14" t="s">
        <v>25</v>
      </c>
      <c r="C35" s="4">
        <f>K18</f>
        <v>744</v>
      </c>
      <c r="D35" s="5">
        <f>K19</f>
        <v>437</v>
      </c>
      <c r="E35" s="5">
        <f>K20</f>
        <v>784</v>
      </c>
      <c r="F35" s="5">
        <f>K21</f>
        <v>344</v>
      </c>
      <c r="G35" s="10">
        <f>AVERAGE(C35:F35)</f>
        <v>577.25</v>
      </c>
    </row>
    <row r="37" spans="2:7" x14ac:dyDescent="0.25">
      <c r="B37" s="27" t="s">
        <v>24</v>
      </c>
      <c r="C37" s="83" t="s">
        <v>28</v>
      </c>
    </row>
  </sheetData>
  <mergeCells count="4">
    <mergeCell ref="B24:B25"/>
    <mergeCell ref="C24:G24"/>
    <mergeCell ref="H24:L24"/>
    <mergeCell ref="M24:Q2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39"/>
  <sheetViews>
    <sheetView topLeftCell="A16" workbookViewId="0">
      <selection activeCell="H38" sqref="H38"/>
    </sheetView>
  </sheetViews>
  <sheetFormatPr defaultRowHeight="15" x14ac:dyDescent="0.25"/>
  <cols>
    <col min="1" max="1" width="4.28515625" style="56" customWidth="1"/>
    <col min="2" max="2" width="15" style="56" customWidth="1"/>
    <col min="3" max="16384" width="9.140625" style="56"/>
  </cols>
  <sheetData>
    <row r="3" spans="1:13" x14ac:dyDescent="0.25">
      <c r="A3" s="154" t="s">
        <v>0</v>
      </c>
      <c r="B3" s="153"/>
      <c r="C3" s="153"/>
      <c r="D3" s="154" t="s">
        <v>1</v>
      </c>
      <c r="E3" s="153"/>
      <c r="F3" s="153"/>
      <c r="G3" s="153"/>
      <c r="H3" s="153"/>
      <c r="I3" s="153"/>
      <c r="J3" s="153"/>
      <c r="K3" s="154" t="s">
        <v>70</v>
      </c>
      <c r="L3" s="153"/>
      <c r="M3" s="153"/>
    </row>
    <row r="4" spans="1:13" x14ac:dyDescent="0.25">
      <c r="A4" s="154" t="s">
        <v>2</v>
      </c>
      <c r="B4" s="153"/>
      <c r="C4" s="153"/>
      <c r="D4" s="153"/>
      <c r="E4" s="153"/>
      <c r="F4" s="153"/>
      <c r="G4" s="153"/>
      <c r="H4" s="153"/>
      <c r="I4" s="154" t="s">
        <v>3</v>
      </c>
      <c r="J4" s="153"/>
      <c r="K4" s="154" t="s">
        <v>71</v>
      </c>
      <c r="L4" s="153"/>
      <c r="M4" s="153"/>
    </row>
    <row r="5" spans="1:13" x14ac:dyDescent="0.25">
      <c r="A5" s="154" t="s">
        <v>4</v>
      </c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</row>
    <row r="6" spans="1:13" x14ac:dyDescent="0.25">
      <c r="A6" s="154" t="s">
        <v>72</v>
      </c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</row>
    <row r="7" spans="1:13" x14ac:dyDescent="0.25">
      <c r="A7" s="154" t="s">
        <v>65</v>
      </c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</row>
    <row r="8" spans="1:13" x14ac:dyDescent="0.25">
      <c r="A8" s="154" t="s">
        <v>5</v>
      </c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</row>
    <row r="9" spans="1:13" x14ac:dyDescent="0.25">
      <c r="A9" s="141"/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</row>
    <row r="10" spans="1:13" x14ac:dyDescent="0.25">
      <c r="A10" s="141"/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</row>
    <row r="11" spans="1:13" x14ac:dyDescent="0.25">
      <c r="A11" s="141"/>
      <c r="B11" s="141"/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</row>
    <row r="12" spans="1:13" x14ac:dyDescent="0.25">
      <c r="A12" s="153"/>
      <c r="B12" s="153" t="s">
        <v>6</v>
      </c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</row>
    <row r="13" spans="1:13" x14ac:dyDescent="0.25">
      <c r="A13" s="153"/>
      <c r="B13" s="155">
        <v>1</v>
      </c>
      <c r="C13" s="155">
        <v>2</v>
      </c>
      <c r="D13" s="155">
        <v>3</v>
      </c>
      <c r="E13" s="155">
        <v>4</v>
      </c>
      <c r="F13" s="155">
        <v>5</v>
      </c>
      <c r="G13" s="155">
        <v>6</v>
      </c>
      <c r="H13" s="155">
        <v>7</v>
      </c>
      <c r="I13" s="155">
        <v>8</v>
      </c>
      <c r="J13" s="155">
        <v>9</v>
      </c>
      <c r="K13" s="155">
        <v>10</v>
      </c>
      <c r="L13" s="155">
        <v>11</v>
      </c>
      <c r="M13" s="155">
        <v>12</v>
      </c>
    </row>
    <row r="14" spans="1:13" x14ac:dyDescent="0.25">
      <c r="A14" s="155" t="s">
        <v>7</v>
      </c>
      <c r="B14" s="156">
        <v>1294</v>
      </c>
      <c r="C14" s="157">
        <v>533</v>
      </c>
      <c r="D14" s="157">
        <v>479</v>
      </c>
      <c r="E14" s="157">
        <v>563</v>
      </c>
      <c r="F14" s="157">
        <v>429</v>
      </c>
      <c r="G14" s="157">
        <v>542</v>
      </c>
      <c r="H14" s="157">
        <v>506</v>
      </c>
      <c r="I14" s="157">
        <v>463</v>
      </c>
      <c r="J14" s="157">
        <v>400</v>
      </c>
      <c r="K14" s="157">
        <v>377</v>
      </c>
      <c r="L14" s="157"/>
      <c r="M14" s="158"/>
    </row>
    <row r="15" spans="1:13" x14ac:dyDescent="0.25">
      <c r="A15" s="155" t="s">
        <v>8</v>
      </c>
      <c r="B15" s="159">
        <v>4763</v>
      </c>
      <c r="C15" s="160">
        <v>1284</v>
      </c>
      <c r="D15" s="160">
        <v>575</v>
      </c>
      <c r="E15" s="160">
        <v>506</v>
      </c>
      <c r="F15" s="160">
        <v>568</v>
      </c>
      <c r="G15" s="160">
        <v>623</v>
      </c>
      <c r="H15" s="160">
        <v>547</v>
      </c>
      <c r="I15" s="160">
        <v>515</v>
      </c>
      <c r="J15" s="160">
        <v>1305</v>
      </c>
      <c r="K15" s="160">
        <v>442</v>
      </c>
      <c r="L15" s="160"/>
      <c r="M15" s="161"/>
    </row>
    <row r="16" spans="1:13" x14ac:dyDescent="0.25">
      <c r="A16" s="155" t="s">
        <v>9</v>
      </c>
      <c r="B16" s="159">
        <v>825</v>
      </c>
      <c r="C16" s="160">
        <v>592</v>
      </c>
      <c r="D16" s="160">
        <v>591</v>
      </c>
      <c r="E16" s="160">
        <v>504</v>
      </c>
      <c r="F16" s="160">
        <v>514</v>
      </c>
      <c r="G16" s="160">
        <v>529</v>
      </c>
      <c r="H16" s="160">
        <v>428</v>
      </c>
      <c r="I16" s="160">
        <v>514</v>
      </c>
      <c r="J16" s="160">
        <v>471</v>
      </c>
      <c r="K16" s="160">
        <v>417</v>
      </c>
      <c r="L16" s="160"/>
      <c r="M16" s="161"/>
    </row>
    <row r="17" spans="1:17" x14ac:dyDescent="0.25">
      <c r="A17" s="155" t="s">
        <v>10</v>
      </c>
      <c r="B17" s="159">
        <v>554</v>
      </c>
      <c r="C17" s="160">
        <v>648</v>
      </c>
      <c r="D17" s="160">
        <v>630</v>
      </c>
      <c r="E17" s="160">
        <v>534</v>
      </c>
      <c r="F17" s="160">
        <v>529</v>
      </c>
      <c r="G17" s="160">
        <v>519</v>
      </c>
      <c r="H17" s="160">
        <v>594</v>
      </c>
      <c r="I17" s="160">
        <v>623</v>
      </c>
      <c r="J17" s="160">
        <v>803</v>
      </c>
      <c r="K17" s="160">
        <v>447</v>
      </c>
      <c r="L17" s="160"/>
      <c r="M17" s="161"/>
    </row>
    <row r="18" spans="1:17" x14ac:dyDescent="0.25">
      <c r="A18" s="155" t="s">
        <v>11</v>
      </c>
      <c r="B18" s="159">
        <v>642</v>
      </c>
      <c r="C18" s="160">
        <v>686</v>
      </c>
      <c r="D18" s="160">
        <v>607</v>
      </c>
      <c r="E18" s="160">
        <v>568</v>
      </c>
      <c r="F18" s="160">
        <v>685</v>
      </c>
      <c r="G18" s="160">
        <v>587</v>
      </c>
      <c r="H18" s="160">
        <v>497</v>
      </c>
      <c r="I18" s="160">
        <v>486</v>
      </c>
      <c r="J18" s="160">
        <v>551</v>
      </c>
      <c r="K18" s="160">
        <v>509</v>
      </c>
      <c r="L18" s="160"/>
      <c r="M18" s="161"/>
    </row>
    <row r="19" spans="1:17" x14ac:dyDescent="0.25">
      <c r="A19" s="155" t="s">
        <v>12</v>
      </c>
      <c r="B19" s="159">
        <v>541</v>
      </c>
      <c r="C19" s="160">
        <v>474</v>
      </c>
      <c r="D19" s="160">
        <v>577</v>
      </c>
      <c r="E19" s="160">
        <v>409</v>
      </c>
      <c r="F19" s="160">
        <v>444</v>
      </c>
      <c r="G19" s="160">
        <v>487</v>
      </c>
      <c r="H19" s="160">
        <v>433</v>
      </c>
      <c r="I19" s="160">
        <v>473</v>
      </c>
      <c r="J19" s="160">
        <v>490</v>
      </c>
      <c r="K19" s="160">
        <v>486</v>
      </c>
      <c r="L19" s="160"/>
      <c r="M19" s="161"/>
    </row>
    <row r="20" spans="1:17" x14ac:dyDescent="0.25">
      <c r="A20" s="155" t="s">
        <v>13</v>
      </c>
      <c r="B20" s="159">
        <v>530</v>
      </c>
      <c r="C20" s="160">
        <v>536</v>
      </c>
      <c r="D20" s="160">
        <v>563</v>
      </c>
      <c r="E20" s="160">
        <v>612</v>
      </c>
      <c r="F20" s="160">
        <v>748</v>
      </c>
      <c r="G20" s="160">
        <v>1000</v>
      </c>
      <c r="H20" s="160">
        <v>692</v>
      </c>
      <c r="I20" s="160">
        <v>514</v>
      </c>
      <c r="J20" s="160">
        <v>556</v>
      </c>
      <c r="K20" s="160">
        <v>532</v>
      </c>
      <c r="L20" s="160"/>
      <c r="M20" s="161"/>
    </row>
    <row r="21" spans="1:17" x14ac:dyDescent="0.25">
      <c r="A21" s="155" t="s">
        <v>14</v>
      </c>
      <c r="B21" s="162">
        <v>585</v>
      </c>
      <c r="C21" s="163">
        <v>563</v>
      </c>
      <c r="D21" s="163">
        <v>580</v>
      </c>
      <c r="E21" s="163">
        <v>1240</v>
      </c>
      <c r="F21" s="163">
        <v>752</v>
      </c>
      <c r="G21" s="163">
        <v>603</v>
      </c>
      <c r="H21" s="163">
        <v>617</v>
      </c>
      <c r="I21" s="163">
        <v>524</v>
      </c>
      <c r="J21" s="163">
        <v>576</v>
      </c>
      <c r="K21" s="163">
        <v>453</v>
      </c>
      <c r="L21" s="163"/>
      <c r="M21" s="164"/>
    </row>
    <row r="23" spans="1:17" ht="15.75" thickBot="1" x14ac:dyDescent="0.3"/>
    <row r="24" spans="1:17" x14ac:dyDescent="0.25">
      <c r="B24" s="230" t="s">
        <v>15</v>
      </c>
      <c r="C24" s="227" t="s">
        <v>19</v>
      </c>
      <c r="D24" s="227"/>
      <c r="E24" s="227"/>
      <c r="F24" s="227"/>
      <c r="G24" s="228"/>
      <c r="H24" s="229" t="s">
        <v>26</v>
      </c>
      <c r="I24" s="227"/>
      <c r="J24" s="227"/>
      <c r="K24" s="227"/>
      <c r="L24" s="228"/>
      <c r="M24" s="229" t="s">
        <v>27</v>
      </c>
      <c r="N24" s="227"/>
      <c r="O24" s="227"/>
      <c r="P24" s="227"/>
      <c r="Q24" s="228"/>
    </row>
    <row r="25" spans="1:17" x14ac:dyDescent="0.25">
      <c r="B25" s="231"/>
      <c r="C25" s="8" t="s">
        <v>16</v>
      </c>
      <c r="D25" s="8" t="s">
        <v>17</v>
      </c>
      <c r="E25" s="8" t="s">
        <v>18</v>
      </c>
      <c r="F25" s="2" t="s">
        <v>20</v>
      </c>
      <c r="G25" s="17" t="s">
        <v>21</v>
      </c>
      <c r="H25" s="16" t="s">
        <v>16</v>
      </c>
      <c r="I25" s="8" t="s">
        <v>17</v>
      </c>
      <c r="J25" s="8" t="s">
        <v>18</v>
      </c>
      <c r="K25" s="2" t="s">
        <v>20</v>
      </c>
      <c r="L25" s="17" t="s">
        <v>21</v>
      </c>
      <c r="M25" s="16" t="s">
        <v>16</v>
      </c>
      <c r="N25" s="8" t="s">
        <v>17</v>
      </c>
      <c r="O25" s="8" t="s">
        <v>18</v>
      </c>
      <c r="P25" s="2" t="s">
        <v>20</v>
      </c>
      <c r="Q25" s="17" t="s">
        <v>21</v>
      </c>
    </row>
    <row r="26" spans="1:17" x14ac:dyDescent="0.25">
      <c r="B26" s="42" t="s">
        <v>43</v>
      </c>
      <c r="C26" s="3">
        <f>B14</f>
        <v>1294</v>
      </c>
      <c r="D26" s="3">
        <f>C14</f>
        <v>533</v>
      </c>
      <c r="E26" s="3">
        <f>D14</f>
        <v>479</v>
      </c>
      <c r="F26" s="9">
        <f>AVERAGE(C26:E26)</f>
        <v>768.66666666666663</v>
      </c>
      <c r="G26" s="19">
        <f>F26/$F$36</f>
        <v>1.8656957928802589</v>
      </c>
      <c r="H26" s="24">
        <f>E14</f>
        <v>563</v>
      </c>
      <c r="I26" s="29">
        <f t="shared" ref="I26:J33" si="0">F14</f>
        <v>429</v>
      </c>
      <c r="J26" s="29">
        <f t="shared" si="0"/>
        <v>542</v>
      </c>
      <c r="K26" s="9">
        <f>AVERAGE(H26:J26)</f>
        <v>511.33333333333331</v>
      </c>
      <c r="L26" s="19">
        <f>K26/$F$36</f>
        <v>1.2411003236245954</v>
      </c>
      <c r="M26" s="24">
        <f>H14</f>
        <v>506</v>
      </c>
      <c r="N26" s="1">
        <f t="shared" ref="N26:O33" si="1">I14</f>
        <v>463</v>
      </c>
      <c r="O26" s="1">
        <f t="shared" si="1"/>
        <v>400</v>
      </c>
      <c r="P26" s="9">
        <f>AVERAGE(M26:O26)</f>
        <v>456.33333333333331</v>
      </c>
      <c r="Q26" s="19">
        <f>P26/$F$36</f>
        <v>1.1076051779935274</v>
      </c>
    </row>
    <row r="27" spans="1:17" x14ac:dyDescent="0.25">
      <c r="B27" s="42" t="s">
        <v>40</v>
      </c>
      <c r="C27" s="3">
        <f t="shared" ref="C27:E33" si="2">B15</f>
        <v>4763</v>
      </c>
      <c r="D27" s="3">
        <f t="shared" si="2"/>
        <v>1284</v>
      </c>
      <c r="E27" s="3">
        <f t="shared" si="2"/>
        <v>575</v>
      </c>
      <c r="F27" s="9">
        <f t="shared" ref="F27:F33" si="3">AVERAGE(C27:E27)</f>
        <v>2207.3333333333335</v>
      </c>
      <c r="G27" s="19">
        <f t="shared" ref="G27:G33" si="4">F27/$F$36</f>
        <v>5.3576051779935279</v>
      </c>
      <c r="H27" s="24">
        <f t="shared" ref="H27:H33" si="5">E15</f>
        <v>506</v>
      </c>
      <c r="I27" s="29">
        <f t="shared" si="0"/>
        <v>568</v>
      </c>
      <c r="J27" s="29">
        <f t="shared" si="0"/>
        <v>623</v>
      </c>
      <c r="K27" s="9">
        <f t="shared" ref="K27:K33" si="6">AVERAGE(H27:J27)</f>
        <v>565.66666666666663</v>
      </c>
      <c r="L27" s="19">
        <f t="shared" ref="L27:L33" si="7">K27/$F$36</f>
        <v>1.372977346278317</v>
      </c>
      <c r="M27" s="24">
        <f t="shared" ref="M27:M33" si="8">H15</f>
        <v>547</v>
      </c>
      <c r="N27" s="1">
        <f t="shared" si="1"/>
        <v>515</v>
      </c>
      <c r="O27" s="1">
        <f t="shared" si="1"/>
        <v>1305</v>
      </c>
      <c r="P27" s="9">
        <f t="shared" ref="P27:P33" si="9">AVERAGE(M27:O27)</f>
        <v>789</v>
      </c>
      <c r="Q27" s="19">
        <f t="shared" ref="Q27:Q33" si="10">P27/$F$36</f>
        <v>1.9150485436893203</v>
      </c>
    </row>
    <row r="28" spans="1:17" x14ac:dyDescent="0.25">
      <c r="B28" s="42" t="s">
        <v>34</v>
      </c>
      <c r="C28" s="3">
        <f t="shared" si="2"/>
        <v>825</v>
      </c>
      <c r="D28" s="3">
        <f t="shared" si="2"/>
        <v>592</v>
      </c>
      <c r="E28" s="3">
        <f t="shared" si="2"/>
        <v>591</v>
      </c>
      <c r="F28" s="9">
        <f t="shared" si="3"/>
        <v>669.33333333333337</v>
      </c>
      <c r="G28" s="19">
        <f t="shared" si="4"/>
        <v>1.6245954692556634</v>
      </c>
      <c r="H28" s="24">
        <f t="shared" si="5"/>
        <v>504</v>
      </c>
      <c r="I28" s="1">
        <f t="shared" si="0"/>
        <v>514</v>
      </c>
      <c r="J28" s="1">
        <f t="shared" si="0"/>
        <v>529</v>
      </c>
      <c r="K28" s="9">
        <f t="shared" si="6"/>
        <v>515.66666666666663</v>
      </c>
      <c r="L28" s="19">
        <f t="shared" si="7"/>
        <v>1.2516181229773462</v>
      </c>
      <c r="M28" s="24">
        <f t="shared" si="8"/>
        <v>428</v>
      </c>
      <c r="N28" s="1">
        <f t="shared" si="1"/>
        <v>514</v>
      </c>
      <c r="O28" s="1">
        <f t="shared" si="1"/>
        <v>471</v>
      </c>
      <c r="P28" s="9">
        <f t="shared" si="9"/>
        <v>471</v>
      </c>
      <c r="Q28" s="19">
        <f t="shared" si="10"/>
        <v>1.1432038834951457</v>
      </c>
    </row>
    <row r="29" spans="1:17" x14ac:dyDescent="0.25">
      <c r="B29" s="42" t="s">
        <v>33</v>
      </c>
      <c r="C29" s="3">
        <f t="shared" si="2"/>
        <v>554</v>
      </c>
      <c r="D29" s="3">
        <f t="shared" si="2"/>
        <v>648</v>
      </c>
      <c r="E29" s="3">
        <f t="shared" si="2"/>
        <v>630</v>
      </c>
      <c r="F29" s="9">
        <f t="shared" si="3"/>
        <v>610.66666666666663</v>
      </c>
      <c r="G29" s="19">
        <f t="shared" si="4"/>
        <v>1.4822006472491909</v>
      </c>
      <c r="H29" s="24">
        <f t="shared" si="5"/>
        <v>534</v>
      </c>
      <c r="I29" s="1">
        <f t="shared" si="0"/>
        <v>529</v>
      </c>
      <c r="J29" s="1">
        <f t="shared" si="0"/>
        <v>519</v>
      </c>
      <c r="K29" s="9">
        <f t="shared" si="6"/>
        <v>527.33333333333337</v>
      </c>
      <c r="L29" s="19">
        <f t="shared" si="7"/>
        <v>1.2799352750809063</v>
      </c>
      <c r="M29" s="24">
        <f t="shared" si="8"/>
        <v>594</v>
      </c>
      <c r="N29" s="1">
        <f t="shared" si="1"/>
        <v>623</v>
      </c>
      <c r="O29" s="1">
        <f t="shared" si="1"/>
        <v>803</v>
      </c>
      <c r="P29" s="9">
        <f t="shared" si="9"/>
        <v>673.33333333333337</v>
      </c>
      <c r="Q29" s="19">
        <f t="shared" si="10"/>
        <v>1.6343042071197411</v>
      </c>
    </row>
    <row r="30" spans="1:17" x14ac:dyDescent="0.25">
      <c r="B30" s="42" t="s">
        <v>32</v>
      </c>
      <c r="C30" s="3">
        <f t="shared" si="2"/>
        <v>642</v>
      </c>
      <c r="D30" s="3">
        <f t="shared" si="2"/>
        <v>686</v>
      </c>
      <c r="E30" s="3">
        <f t="shared" si="2"/>
        <v>607</v>
      </c>
      <c r="F30" s="9">
        <f t="shared" si="3"/>
        <v>645</v>
      </c>
      <c r="G30" s="19">
        <f t="shared" si="4"/>
        <v>1.5655339805825244</v>
      </c>
      <c r="H30" s="24">
        <f t="shared" si="5"/>
        <v>568</v>
      </c>
      <c r="I30" s="1">
        <f t="shared" si="0"/>
        <v>685</v>
      </c>
      <c r="J30" s="1">
        <f t="shared" si="0"/>
        <v>587</v>
      </c>
      <c r="K30" s="9">
        <f t="shared" si="6"/>
        <v>613.33333333333337</v>
      </c>
      <c r="L30" s="19">
        <f t="shared" si="7"/>
        <v>1.4886731391585761</v>
      </c>
      <c r="M30" s="24">
        <f t="shared" si="8"/>
        <v>497</v>
      </c>
      <c r="N30" s="1">
        <f t="shared" si="1"/>
        <v>486</v>
      </c>
      <c r="O30" s="1">
        <f t="shared" si="1"/>
        <v>551</v>
      </c>
      <c r="P30" s="9">
        <f t="shared" si="9"/>
        <v>511.33333333333331</v>
      </c>
      <c r="Q30" s="19">
        <f t="shared" si="10"/>
        <v>1.2411003236245954</v>
      </c>
    </row>
    <row r="31" spans="1:17" x14ac:dyDescent="0.25">
      <c r="B31" s="42" t="s">
        <v>38</v>
      </c>
      <c r="C31" s="3">
        <f t="shared" si="2"/>
        <v>541</v>
      </c>
      <c r="D31" s="3">
        <f t="shared" si="2"/>
        <v>474</v>
      </c>
      <c r="E31" s="3">
        <f t="shared" si="2"/>
        <v>577</v>
      </c>
      <c r="F31" s="9">
        <f t="shared" si="3"/>
        <v>530.66666666666663</v>
      </c>
      <c r="G31" s="19">
        <f t="shared" si="4"/>
        <v>1.2880258899676373</v>
      </c>
      <c r="H31" s="24">
        <f t="shared" si="5"/>
        <v>409</v>
      </c>
      <c r="I31" s="1">
        <f t="shared" si="0"/>
        <v>444</v>
      </c>
      <c r="J31" s="1">
        <f t="shared" si="0"/>
        <v>487</v>
      </c>
      <c r="K31" s="9">
        <f t="shared" si="6"/>
        <v>446.66666666666669</v>
      </c>
      <c r="L31" s="19">
        <f t="shared" si="7"/>
        <v>1.0841423948220066</v>
      </c>
      <c r="M31" s="24">
        <f t="shared" si="8"/>
        <v>433</v>
      </c>
      <c r="N31" s="1">
        <f t="shared" si="1"/>
        <v>473</v>
      </c>
      <c r="O31" s="1">
        <f t="shared" si="1"/>
        <v>490</v>
      </c>
      <c r="P31" s="9">
        <f t="shared" si="9"/>
        <v>465.33333333333331</v>
      </c>
      <c r="Q31" s="19">
        <f t="shared" si="10"/>
        <v>1.1294498381877023</v>
      </c>
    </row>
    <row r="32" spans="1:17" x14ac:dyDescent="0.25">
      <c r="B32" s="42" t="s">
        <v>39</v>
      </c>
      <c r="C32" s="3">
        <f t="shared" si="2"/>
        <v>530</v>
      </c>
      <c r="D32" s="3">
        <f t="shared" si="2"/>
        <v>536</v>
      </c>
      <c r="E32" s="3">
        <f t="shared" si="2"/>
        <v>563</v>
      </c>
      <c r="F32" s="9">
        <f t="shared" si="3"/>
        <v>543</v>
      </c>
      <c r="G32" s="19">
        <f t="shared" si="4"/>
        <v>1.3179611650485437</v>
      </c>
      <c r="H32" s="24">
        <f t="shared" si="5"/>
        <v>612</v>
      </c>
      <c r="I32" s="1">
        <f t="shared" si="0"/>
        <v>748</v>
      </c>
      <c r="J32" s="1">
        <f t="shared" si="0"/>
        <v>1000</v>
      </c>
      <c r="K32" s="9">
        <f t="shared" si="6"/>
        <v>786.66666666666663</v>
      </c>
      <c r="L32" s="19">
        <f t="shared" si="7"/>
        <v>1.9093851132686084</v>
      </c>
      <c r="M32" s="24">
        <f t="shared" si="8"/>
        <v>692</v>
      </c>
      <c r="N32" s="1">
        <f t="shared" si="1"/>
        <v>514</v>
      </c>
      <c r="O32" s="1">
        <f t="shared" si="1"/>
        <v>556</v>
      </c>
      <c r="P32" s="9">
        <f t="shared" si="9"/>
        <v>587.33333333333337</v>
      </c>
      <c r="Q32" s="19">
        <f t="shared" si="10"/>
        <v>1.4255663430420713</v>
      </c>
    </row>
    <row r="33" spans="2:17" ht="15.75" thickBot="1" x14ac:dyDescent="0.3">
      <c r="B33" s="43" t="s">
        <v>41</v>
      </c>
      <c r="C33" s="21">
        <f t="shared" si="2"/>
        <v>585</v>
      </c>
      <c r="D33" s="21">
        <f t="shared" si="2"/>
        <v>563</v>
      </c>
      <c r="E33" s="21">
        <f t="shared" si="2"/>
        <v>580</v>
      </c>
      <c r="F33" s="22">
        <f t="shared" si="3"/>
        <v>576</v>
      </c>
      <c r="G33" s="23">
        <f t="shared" si="4"/>
        <v>1.3980582524271845</v>
      </c>
      <c r="H33" s="25">
        <f t="shared" si="5"/>
        <v>1240</v>
      </c>
      <c r="I33" s="26">
        <f t="shared" si="0"/>
        <v>752</v>
      </c>
      <c r="J33" s="26">
        <f t="shared" si="0"/>
        <v>603</v>
      </c>
      <c r="K33" s="22">
        <f t="shared" si="6"/>
        <v>865</v>
      </c>
      <c r="L33" s="23">
        <f t="shared" si="7"/>
        <v>2.099514563106796</v>
      </c>
      <c r="M33" s="25">
        <f t="shared" si="8"/>
        <v>617</v>
      </c>
      <c r="N33" s="26">
        <f t="shared" si="1"/>
        <v>524</v>
      </c>
      <c r="O33" s="26">
        <f t="shared" si="1"/>
        <v>576</v>
      </c>
      <c r="P33" s="22">
        <f t="shared" si="9"/>
        <v>572.33333333333337</v>
      </c>
      <c r="Q33" s="23">
        <f t="shared" si="10"/>
        <v>1.3891585760517799</v>
      </c>
    </row>
    <row r="35" spans="2:17" x14ac:dyDescent="0.25">
      <c r="B35" s="2" t="s">
        <v>22</v>
      </c>
      <c r="C35" s="7" t="s">
        <v>16</v>
      </c>
      <c r="D35" s="8" t="s">
        <v>17</v>
      </c>
      <c r="E35" s="8" t="s">
        <v>18</v>
      </c>
      <c r="F35" s="2" t="s">
        <v>20</v>
      </c>
    </row>
    <row r="36" spans="2:17" x14ac:dyDescent="0.25">
      <c r="B36" s="13" t="s">
        <v>23</v>
      </c>
      <c r="C36" s="11">
        <f>K14</f>
        <v>377</v>
      </c>
      <c r="D36" s="12">
        <f>K15</f>
        <v>442</v>
      </c>
      <c r="E36" s="12">
        <f>K16</f>
        <v>417</v>
      </c>
      <c r="F36" s="15">
        <f>AVERAGE(C36:E36)</f>
        <v>412</v>
      </c>
    </row>
    <row r="37" spans="2:17" x14ac:dyDescent="0.25">
      <c r="B37" s="14" t="s">
        <v>25</v>
      </c>
      <c r="C37" s="4">
        <f>L14</f>
        <v>0</v>
      </c>
      <c r="D37" s="5">
        <f>L15</f>
        <v>0</v>
      </c>
      <c r="E37" s="5">
        <f>L16</f>
        <v>0</v>
      </c>
      <c r="F37" s="10">
        <f>AVERAGE(C37:E37)</f>
        <v>0</v>
      </c>
    </row>
    <row r="39" spans="2:17" x14ac:dyDescent="0.25">
      <c r="B39" s="27" t="s">
        <v>24</v>
      </c>
      <c r="C39" s="56" t="s">
        <v>28</v>
      </c>
    </row>
  </sheetData>
  <mergeCells count="4">
    <mergeCell ref="B24:B25"/>
    <mergeCell ref="C24:G24"/>
    <mergeCell ref="H24:L24"/>
    <mergeCell ref="M24:Q2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37"/>
  <sheetViews>
    <sheetView topLeftCell="A16" workbookViewId="0">
      <selection activeCell="L34" sqref="L34"/>
    </sheetView>
  </sheetViews>
  <sheetFormatPr defaultRowHeight="15" x14ac:dyDescent="0.25"/>
  <cols>
    <col min="1" max="1" width="4.28515625" style="141" customWidth="1"/>
    <col min="2" max="2" width="15" style="141" customWidth="1"/>
    <col min="3" max="16384" width="9.140625" style="141"/>
  </cols>
  <sheetData>
    <row r="3" spans="1:13" x14ac:dyDescent="0.25">
      <c r="A3" s="190" t="s">
        <v>0</v>
      </c>
      <c r="B3" s="189"/>
      <c r="C3" s="189"/>
      <c r="D3" s="190" t="s">
        <v>1</v>
      </c>
      <c r="E3" s="189"/>
      <c r="F3" s="189"/>
      <c r="G3" s="189"/>
      <c r="H3" s="189"/>
      <c r="I3" s="189"/>
      <c r="J3" s="189"/>
      <c r="K3" s="190" t="s">
        <v>78</v>
      </c>
      <c r="L3" s="189"/>
      <c r="M3" s="189"/>
    </row>
    <row r="4" spans="1:13" x14ac:dyDescent="0.25">
      <c r="A4" s="190" t="s">
        <v>2</v>
      </c>
      <c r="B4" s="189"/>
      <c r="C4" s="189"/>
      <c r="D4" s="189"/>
      <c r="E4" s="189"/>
      <c r="F4" s="189"/>
      <c r="G4" s="189"/>
      <c r="H4" s="189"/>
      <c r="I4" s="190" t="s">
        <v>3</v>
      </c>
      <c r="J4" s="189"/>
      <c r="K4" s="190" t="s">
        <v>79</v>
      </c>
      <c r="L4" s="189"/>
      <c r="M4" s="189"/>
    </row>
    <row r="5" spans="1:13" x14ac:dyDescent="0.25">
      <c r="A5" s="190" t="s">
        <v>4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</row>
    <row r="6" spans="1:13" x14ac:dyDescent="0.25">
      <c r="A6" s="190" t="s">
        <v>72</v>
      </c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</row>
    <row r="7" spans="1:13" x14ac:dyDescent="0.25">
      <c r="A7" s="190" t="s">
        <v>65</v>
      </c>
      <c r="B7" s="189"/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9"/>
    </row>
    <row r="8" spans="1:13" x14ac:dyDescent="0.25">
      <c r="A8" s="190" t="s">
        <v>5</v>
      </c>
      <c r="B8" s="189"/>
      <c r="C8" s="189"/>
      <c r="D8" s="189"/>
      <c r="E8" s="189"/>
      <c r="F8" s="189"/>
      <c r="G8" s="189"/>
      <c r="H8" s="189"/>
      <c r="I8" s="189"/>
      <c r="J8" s="189"/>
      <c r="K8" s="189"/>
      <c r="L8" s="189"/>
      <c r="M8" s="189"/>
    </row>
    <row r="9" spans="1:13" x14ac:dyDescent="0.25">
      <c r="A9" s="177"/>
      <c r="B9" s="177"/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</row>
    <row r="10" spans="1:13" x14ac:dyDescent="0.25">
      <c r="A10" s="177"/>
      <c r="B10" s="177"/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7"/>
    </row>
    <row r="11" spans="1:13" x14ac:dyDescent="0.25">
      <c r="A11" s="177"/>
      <c r="B11" s="177"/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7"/>
    </row>
    <row r="12" spans="1:13" x14ac:dyDescent="0.25">
      <c r="A12" s="189"/>
      <c r="B12" s="189" t="s">
        <v>6</v>
      </c>
      <c r="C12" s="189"/>
      <c r="D12" s="189"/>
      <c r="E12" s="189"/>
      <c r="F12" s="189"/>
      <c r="G12" s="189"/>
      <c r="H12" s="189"/>
      <c r="I12" s="189"/>
      <c r="J12" s="189"/>
      <c r="K12" s="189"/>
      <c r="L12" s="189"/>
      <c r="M12" s="189"/>
    </row>
    <row r="13" spans="1:13" x14ac:dyDescent="0.25">
      <c r="A13" s="189"/>
      <c r="B13" s="191">
        <v>1</v>
      </c>
      <c r="C13" s="191">
        <v>2</v>
      </c>
      <c r="D13" s="191">
        <v>3</v>
      </c>
      <c r="E13" s="191">
        <v>4</v>
      </c>
      <c r="F13" s="191">
        <v>5</v>
      </c>
      <c r="G13" s="191">
        <v>6</v>
      </c>
      <c r="H13" s="191">
        <v>7</v>
      </c>
      <c r="I13" s="191">
        <v>8</v>
      </c>
      <c r="J13" s="191">
        <v>9</v>
      </c>
      <c r="K13" s="191">
        <v>10</v>
      </c>
      <c r="L13" s="191">
        <v>11</v>
      </c>
      <c r="M13" s="191">
        <v>12</v>
      </c>
    </row>
    <row r="14" spans="1:13" x14ac:dyDescent="0.25">
      <c r="A14" s="191" t="s">
        <v>7</v>
      </c>
      <c r="B14" s="192">
        <v>1232</v>
      </c>
      <c r="C14" s="193">
        <v>558</v>
      </c>
      <c r="D14" s="193">
        <v>626</v>
      </c>
      <c r="E14" s="193">
        <v>469</v>
      </c>
      <c r="F14" s="193">
        <v>667</v>
      </c>
      <c r="G14" s="193">
        <v>507</v>
      </c>
      <c r="H14" s="193">
        <v>630</v>
      </c>
      <c r="I14" s="193">
        <v>570</v>
      </c>
      <c r="J14" s="193">
        <v>516</v>
      </c>
      <c r="K14" s="193">
        <v>430</v>
      </c>
      <c r="L14" s="193"/>
      <c r="M14" s="194"/>
    </row>
    <row r="15" spans="1:13" x14ac:dyDescent="0.25">
      <c r="A15" s="191" t="s">
        <v>8</v>
      </c>
      <c r="B15" s="195">
        <v>472</v>
      </c>
      <c r="C15" s="196">
        <v>523</v>
      </c>
      <c r="D15" s="196">
        <v>596</v>
      </c>
      <c r="E15" s="196">
        <v>697</v>
      </c>
      <c r="F15" s="196">
        <v>530</v>
      </c>
      <c r="G15" s="196">
        <v>566</v>
      </c>
      <c r="H15" s="196">
        <v>736</v>
      </c>
      <c r="I15" s="196">
        <v>607</v>
      </c>
      <c r="J15" s="196">
        <v>669</v>
      </c>
      <c r="K15" s="196">
        <v>720</v>
      </c>
      <c r="L15" s="196"/>
      <c r="M15" s="197"/>
    </row>
    <row r="16" spans="1:13" x14ac:dyDescent="0.25">
      <c r="A16" s="191" t="s">
        <v>9</v>
      </c>
      <c r="B16" s="195">
        <v>495</v>
      </c>
      <c r="C16" s="196">
        <v>575</v>
      </c>
      <c r="D16" s="196">
        <v>554</v>
      </c>
      <c r="E16" s="196">
        <v>582</v>
      </c>
      <c r="F16" s="196">
        <v>657</v>
      </c>
      <c r="G16" s="196">
        <v>584</v>
      </c>
      <c r="H16" s="196">
        <v>1013</v>
      </c>
      <c r="I16" s="196">
        <v>605</v>
      </c>
      <c r="J16" s="196">
        <v>652</v>
      </c>
      <c r="K16" s="196">
        <v>546</v>
      </c>
      <c r="L16" s="196"/>
      <c r="M16" s="197"/>
    </row>
    <row r="17" spans="1:17" x14ac:dyDescent="0.25">
      <c r="A17" s="191" t="s">
        <v>10</v>
      </c>
      <c r="B17" s="195">
        <v>576</v>
      </c>
      <c r="C17" s="196">
        <v>572</v>
      </c>
      <c r="D17" s="196">
        <v>665</v>
      </c>
      <c r="E17" s="196">
        <v>717</v>
      </c>
      <c r="F17" s="196">
        <v>786</v>
      </c>
      <c r="G17" s="196">
        <v>1212</v>
      </c>
      <c r="H17" s="196">
        <v>1336</v>
      </c>
      <c r="I17" s="196">
        <v>1221</v>
      </c>
      <c r="J17" s="196">
        <v>910</v>
      </c>
      <c r="K17" s="196">
        <v>705</v>
      </c>
      <c r="L17" s="196"/>
      <c r="M17" s="197"/>
    </row>
    <row r="18" spans="1:17" x14ac:dyDescent="0.25">
      <c r="A18" s="191" t="s">
        <v>11</v>
      </c>
      <c r="B18" s="195">
        <v>2151</v>
      </c>
      <c r="C18" s="196">
        <v>1635</v>
      </c>
      <c r="D18" s="196">
        <v>1591</v>
      </c>
      <c r="E18" s="196">
        <v>978</v>
      </c>
      <c r="F18" s="196">
        <v>791</v>
      </c>
      <c r="G18" s="196">
        <v>704</v>
      </c>
      <c r="H18" s="196">
        <v>652</v>
      </c>
      <c r="I18" s="196">
        <v>1169</v>
      </c>
      <c r="J18" s="196">
        <v>861</v>
      </c>
      <c r="K18" s="196">
        <v>839</v>
      </c>
      <c r="L18" s="196"/>
      <c r="M18" s="197"/>
    </row>
    <row r="19" spans="1:17" x14ac:dyDescent="0.25">
      <c r="A19" s="191" t="s">
        <v>12</v>
      </c>
      <c r="B19" s="195">
        <v>2607</v>
      </c>
      <c r="C19" s="196">
        <v>1931</v>
      </c>
      <c r="D19" s="196">
        <v>1826</v>
      </c>
      <c r="E19" s="196">
        <v>754</v>
      </c>
      <c r="F19" s="196">
        <v>669</v>
      </c>
      <c r="G19" s="196">
        <v>737</v>
      </c>
      <c r="H19" s="196">
        <v>756</v>
      </c>
      <c r="I19" s="196">
        <v>755</v>
      </c>
      <c r="J19" s="196">
        <v>696</v>
      </c>
      <c r="K19" s="196">
        <v>546</v>
      </c>
      <c r="L19" s="196"/>
      <c r="M19" s="197"/>
    </row>
    <row r="20" spans="1:17" x14ac:dyDescent="0.25">
      <c r="A20" s="191" t="s">
        <v>13</v>
      </c>
      <c r="B20" s="195"/>
      <c r="C20" s="196"/>
      <c r="D20" s="196"/>
      <c r="E20" s="196"/>
      <c r="F20" s="196"/>
      <c r="G20" s="196"/>
      <c r="H20" s="196"/>
      <c r="I20" s="196"/>
      <c r="J20" s="196"/>
      <c r="K20" s="196">
        <v>828</v>
      </c>
      <c r="L20" s="196"/>
      <c r="M20" s="197"/>
    </row>
    <row r="21" spans="1:17" x14ac:dyDescent="0.25">
      <c r="A21" s="191" t="s">
        <v>14</v>
      </c>
      <c r="B21" s="198"/>
      <c r="C21" s="199"/>
      <c r="D21" s="199"/>
      <c r="E21" s="199"/>
      <c r="F21" s="199"/>
      <c r="G21" s="199"/>
      <c r="H21" s="199"/>
      <c r="I21" s="199"/>
      <c r="J21" s="199"/>
      <c r="K21" s="199">
        <v>399</v>
      </c>
      <c r="L21" s="199"/>
      <c r="M21" s="200"/>
    </row>
    <row r="24" spans="1:17" x14ac:dyDescent="0.25">
      <c r="B24" s="232" t="s">
        <v>15</v>
      </c>
      <c r="C24" s="234" t="s">
        <v>19</v>
      </c>
      <c r="D24" s="234"/>
      <c r="E24" s="234"/>
      <c r="F24" s="234"/>
      <c r="G24" s="235"/>
      <c r="H24" s="236" t="s">
        <v>26</v>
      </c>
      <c r="I24" s="234"/>
      <c r="J24" s="234"/>
      <c r="K24" s="234"/>
      <c r="L24" s="235"/>
      <c r="M24" s="236" t="s">
        <v>27</v>
      </c>
      <c r="N24" s="234"/>
      <c r="O24" s="234"/>
      <c r="P24" s="234"/>
      <c r="Q24" s="237"/>
    </row>
    <row r="25" spans="1:17" x14ac:dyDescent="0.25">
      <c r="B25" s="233"/>
      <c r="C25" s="8" t="s">
        <v>16</v>
      </c>
      <c r="D25" s="8" t="s">
        <v>17</v>
      </c>
      <c r="E25" s="8" t="s">
        <v>18</v>
      </c>
      <c r="F25" s="2" t="s">
        <v>20</v>
      </c>
      <c r="G25" s="17" t="s">
        <v>21</v>
      </c>
      <c r="H25" s="16" t="s">
        <v>16</v>
      </c>
      <c r="I25" s="8" t="s">
        <v>17</v>
      </c>
      <c r="J25" s="8" t="s">
        <v>18</v>
      </c>
      <c r="K25" s="2" t="s">
        <v>20</v>
      </c>
      <c r="L25" s="17" t="s">
        <v>21</v>
      </c>
      <c r="M25" s="16" t="s">
        <v>16</v>
      </c>
      <c r="N25" s="8" t="s">
        <v>17</v>
      </c>
      <c r="O25" s="8" t="s">
        <v>18</v>
      </c>
      <c r="P25" s="2" t="s">
        <v>20</v>
      </c>
      <c r="Q25" s="2" t="s">
        <v>21</v>
      </c>
    </row>
    <row r="26" spans="1:17" x14ac:dyDescent="0.25">
      <c r="B26" s="110" t="s">
        <v>39</v>
      </c>
      <c r="C26" s="3">
        <f>B14</f>
        <v>1232</v>
      </c>
      <c r="D26" s="3">
        <f>C14</f>
        <v>558</v>
      </c>
      <c r="E26" s="3">
        <f>D14</f>
        <v>626</v>
      </c>
      <c r="F26" s="9">
        <f>AVERAGE(C26:E26)</f>
        <v>805.33333333333337</v>
      </c>
      <c r="G26" s="19">
        <f t="shared" ref="G26:G31" si="0">F26/$G$34</f>
        <v>1.3416631958906011</v>
      </c>
      <c r="H26" s="24">
        <f>E14</f>
        <v>469</v>
      </c>
      <c r="I26" s="29">
        <f t="shared" ref="I26:J31" si="1">F14</f>
        <v>667</v>
      </c>
      <c r="J26" s="29">
        <f t="shared" si="1"/>
        <v>507</v>
      </c>
      <c r="K26" s="9">
        <f>AVERAGE(H26:J26)</f>
        <v>547.66666666666663</v>
      </c>
      <c r="L26" s="19">
        <f t="shared" ref="L26:L31" si="2">K26/$G$34</f>
        <v>0.91239761210606685</v>
      </c>
      <c r="M26" s="24">
        <f>H14</f>
        <v>630</v>
      </c>
      <c r="N26" s="1">
        <f t="shared" ref="N26:O31" si="3">I14</f>
        <v>570</v>
      </c>
      <c r="O26" s="1">
        <f t="shared" si="3"/>
        <v>516</v>
      </c>
      <c r="P26" s="9">
        <f>AVERAGE(M26:O26)</f>
        <v>572</v>
      </c>
      <c r="Q26" s="35">
        <f t="shared" ref="Q26:Q31" si="4">P26/$G$34</f>
        <v>0.95293627655143687</v>
      </c>
    </row>
    <row r="27" spans="1:17" x14ac:dyDescent="0.25">
      <c r="B27" s="108" t="s">
        <v>41</v>
      </c>
      <c r="C27" s="3">
        <f t="shared" ref="C27:E31" si="5">B15</f>
        <v>472</v>
      </c>
      <c r="D27" s="3">
        <f t="shared" si="5"/>
        <v>523</v>
      </c>
      <c r="E27" s="3">
        <f t="shared" si="5"/>
        <v>596</v>
      </c>
      <c r="F27" s="9">
        <f t="shared" ref="F27:F31" si="6">AVERAGE(C27:E27)</f>
        <v>530.33333333333337</v>
      </c>
      <c r="G27" s="19">
        <f t="shared" si="0"/>
        <v>0.88352075524087192</v>
      </c>
      <c r="H27" s="24">
        <f t="shared" ref="H27:H31" si="7">E15</f>
        <v>697</v>
      </c>
      <c r="I27" s="29">
        <f t="shared" si="1"/>
        <v>530</v>
      </c>
      <c r="J27" s="29">
        <f t="shared" si="1"/>
        <v>566</v>
      </c>
      <c r="K27" s="9">
        <f t="shared" ref="K27:K31" si="8">AVERAGE(H27:J27)</f>
        <v>597.66666666666663</v>
      </c>
      <c r="L27" s="19">
        <f t="shared" si="2"/>
        <v>0.99569623767874493</v>
      </c>
      <c r="M27" s="24">
        <f t="shared" ref="M27:M31" si="9">H15</f>
        <v>736</v>
      </c>
      <c r="N27" s="1">
        <f t="shared" si="3"/>
        <v>607</v>
      </c>
      <c r="O27" s="1">
        <f t="shared" si="3"/>
        <v>669</v>
      </c>
      <c r="P27" s="9">
        <f t="shared" ref="P27:P31" si="10">AVERAGE(M27:O27)</f>
        <v>670.66666666666663</v>
      </c>
      <c r="Q27" s="35">
        <f t="shared" si="4"/>
        <v>1.1173122310148549</v>
      </c>
    </row>
    <row r="28" spans="1:17" x14ac:dyDescent="0.25">
      <c r="B28" s="108" t="s">
        <v>42</v>
      </c>
      <c r="C28" s="3">
        <f t="shared" si="5"/>
        <v>495</v>
      </c>
      <c r="D28" s="3">
        <f t="shared" si="5"/>
        <v>575</v>
      </c>
      <c r="E28" s="3">
        <f t="shared" si="5"/>
        <v>554</v>
      </c>
      <c r="F28" s="9">
        <f t="shared" si="6"/>
        <v>541.33333333333337</v>
      </c>
      <c r="G28" s="19">
        <f t="shared" si="0"/>
        <v>0.90184645286686105</v>
      </c>
      <c r="H28" s="24">
        <f t="shared" si="7"/>
        <v>582</v>
      </c>
      <c r="I28" s="1">
        <f t="shared" si="1"/>
        <v>657</v>
      </c>
      <c r="J28" s="1">
        <f t="shared" si="1"/>
        <v>584</v>
      </c>
      <c r="K28" s="9">
        <f t="shared" si="8"/>
        <v>607.66666666666663</v>
      </c>
      <c r="L28" s="19">
        <f t="shared" si="2"/>
        <v>1.0123559627932806</v>
      </c>
      <c r="M28" s="24">
        <f t="shared" si="9"/>
        <v>1013</v>
      </c>
      <c r="N28" s="1">
        <f t="shared" si="3"/>
        <v>605</v>
      </c>
      <c r="O28" s="1">
        <f t="shared" si="3"/>
        <v>652</v>
      </c>
      <c r="P28" s="9">
        <f t="shared" si="10"/>
        <v>756.66666666666663</v>
      </c>
      <c r="Q28" s="35">
        <f t="shared" si="4"/>
        <v>1.2605858669998611</v>
      </c>
    </row>
    <row r="29" spans="1:17" x14ac:dyDescent="0.25">
      <c r="B29" s="108" t="s">
        <v>35</v>
      </c>
      <c r="C29" s="3">
        <f t="shared" si="5"/>
        <v>576</v>
      </c>
      <c r="D29" s="3">
        <f t="shared" si="5"/>
        <v>572</v>
      </c>
      <c r="E29" s="3">
        <f t="shared" si="5"/>
        <v>665</v>
      </c>
      <c r="F29" s="9">
        <f t="shared" si="6"/>
        <v>604.33333333333337</v>
      </c>
      <c r="G29" s="19">
        <f t="shared" si="0"/>
        <v>1.0068027210884354</v>
      </c>
      <c r="H29" s="24">
        <f t="shared" si="7"/>
        <v>717</v>
      </c>
      <c r="I29" s="1">
        <f t="shared" si="1"/>
        <v>786</v>
      </c>
      <c r="J29" s="1">
        <f t="shared" si="1"/>
        <v>1212</v>
      </c>
      <c r="K29" s="9">
        <f t="shared" si="8"/>
        <v>905</v>
      </c>
      <c r="L29" s="19">
        <f t="shared" si="2"/>
        <v>1.5077051228654728</v>
      </c>
      <c r="M29" s="24">
        <f t="shared" si="9"/>
        <v>1336</v>
      </c>
      <c r="N29" s="1">
        <f t="shared" si="3"/>
        <v>1221</v>
      </c>
      <c r="O29" s="1">
        <f t="shared" si="3"/>
        <v>910</v>
      </c>
      <c r="P29" s="9">
        <f t="shared" si="10"/>
        <v>1155.6666666666667</v>
      </c>
      <c r="Q29" s="35">
        <f t="shared" si="4"/>
        <v>1.9253088990698322</v>
      </c>
    </row>
    <row r="30" spans="1:17" x14ac:dyDescent="0.25">
      <c r="B30" s="108" t="s">
        <v>36</v>
      </c>
      <c r="C30" s="3">
        <f t="shared" si="5"/>
        <v>2151</v>
      </c>
      <c r="D30" s="3">
        <f t="shared" si="5"/>
        <v>1635</v>
      </c>
      <c r="E30" s="3">
        <f t="shared" si="5"/>
        <v>1591</v>
      </c>
      <c r="F30" s="9">
        <f t="shared" si="6"/>
        <v>1792.3333333333333</v>
      </c>
      <c r="G30" s="19">
        <f t="shared" si="0"/>
        <v>2.9859780646952658</v>
      </c>
      <c r="H30" s="24">
        <f t="shared" si="7"/>
        <v>978</v>
      </c>
      <c r="I30" s="1">
        <f t="shared" si="1"/>
        <v>791</v>
      </c>
      <c r="J30" s="1">
        <f t="shared" si="1"/>
        <v>704</v>
      </c>
      <c r="K30" s="9">
        <f t="shared" si="8"/>
        <v>824.33333333333337</v>
      </c>
      <c r="L30" s="19">
        <f t="shared" si="2"/>
        <v>1.373316673608219</v>
      </c>
      <c r="M30" s="24">
        <f t="shared" si="9"/>
        <v>652</v>
      </c>
      <c r="N30" s="1">
        <f t="shared" si="3"/>
        <v>1169</v>
      </c>
      <c r="O30" s="1">
        <f t="shared" si="3"/>
        <v>861</v>
      </c>
      <c r="P30" s="9">
        <f t="shared" si="10"/>
        <v>894</v>
      </c>
      <c r="Q30" s="35">
        <f t="shared" si="4"/>
        <v>1.4893794252394836</v>
      </c>
    </row>
    <row r="31" spans="1:17" x14ac:dyDescent="0.25">
      <c r="B31" s="109" t="s">
        <v>37</v>
      </c>
      <c r="C31" s="5">
        <f t="shared" si="5"/>
        <v>2607</v>
      </c>
      <c r="D31" s="5">
        <f t="shared" si="5"/>
        <v>1931</v>
      </c>
      <c r="E31" s="5">
        <f t="shared" si="5"/>
        <v>1826</v>
      </c>
      <c r="F31" s="10">
        <f t="shared" si="6"/>
        <v>2121.3333333333335</v>
      </c>
      <c r="G31" s="260">
        <f t="shared" si="0"/>
        <v>3.5340830209634877</v>
      </c>
      <c r="H31" s="37">
        <f t="shared" si="7"/>
        <v>754</v>
      </c>
      <c r="I31" s="38">
        <f t="shared" si="1"/>
        <v>669</v>
      </c>
      <c r="J31" s="38">
        <f t="shared" si="1"/>
        <v>737</v>
      </c>
      <c r="K31" s="10">
        <f t="shared" si="8"/>
        <v>720</v>
      </c>
      <c r="L31" s="36">
        <f t="shared" si="2"/>
        <v>1.199500208246564</v>
      </c>
      <c r="M31" s="37">
        <f t="shared" si="9"/>
        <v>756</v>
      </c>
      <c r="N31" s="38">
        <f t="shared" si="3"/>
        <v>755</v>
      </c>
      <c r="O31" s="38">
        <f t="shared" si="3"/>
        <v>696</v>
      </c>
      <c r="P31" s="10">
        <f t="shared" si="10"/>
        <v>735.66666666666663</v>
      </c>
      <c r="Q31" s="39">
        <f t="shared" si="4"/>
        <v>1.2256004442593362</v>
      </c>
    </row>
    <row r="33" spans="2:7" x14ac:dyDescent="0.25">
      <c r="B33" s="2" t="s">
        <v>22</v>
      </c>
      <c r="C33" s="7" t="s">
        <v>16</v>
      </c>
      <c r="D33" s="8" t="s">
        <v>17</v>
      </c>
      <c r="E33" s="8" t="s">
        <v>18</v>
      </c>
      <c r="F33" s="8" t="s">
        <v>31</v>
      </c>
      <c r="G33" s="32" t="s">
        <v>20</v>
      </c>
    </row>
    <row r="34" spans="2:7" x14ac:dyDescent="0.25">
      <c r="B34" s="13" t="s">
        <v>23</v>
      </c>
      <c r="C34" s="11">
        <f>K14</f>
        <v>430</v>
      </c>
      <c r="D34" s="12">
        <f>K15</f>
        <v>720</v>
      </c>
      <c r="E34" s="12">
        <f>K16</f>
        <v>546</v>
      </c>
      <c r="F34" s="28">
        <f>K17</f>
        <v>705</v>
      </c>
      <c r="G34" s="15">
        <f>AVERAGE(C34:F34)</f>
        <v>600.25</v>
      </c>
    </row>
    <row r="35" spans="2:7" x14ac:dyDescent="0.25">
      <c r="B35" s="14" t="s">
        <v>25</v>
      </c>
      <c r="C35" s="4">
        <f>K18</f>
        <v>839</v>
      </c>
      <c r="D35" s="5">
        <f>K19</f>
        <v>546</v>
      </c>
      <c r="E35" s="5">
        <f>K20</f>
        <v>828</v>
      </c>
      <c r="F35" s="5">
        <f>K21</f>
        <v>399</v>
      </c>
      <c r="G35" s="10">
        <f>AVERAGE(C35:F35)</f>
        <v>653</v>
      </c>
    </row>
    <row r="37" spans="2:7" x14ac:dyDescent="0.25">
      <c r="B37" s="27" t="s">
        <v>24</v>
      </c>
      <c r="C37" s="141" t="s">
        <v>28</v>
      </c>
    </row>
  </sheetData>
  <mergeCells count="4">
    <mergeCell ref="B24:B25"/>
    <mergeCell ref="C24:G24"/>
    <mergeCell ref="H24:L24"/>
    <mergeCell ref="M24:Q2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39"/>
  <sheetViews>
    <sheetView topLeftCell="A16" workbookViewId="0">
      <selection activeCell="I37" sqref="I37"/>
    </sheetView>
  </sheetViews>
  <sheetFormatPr defaultRowHeight="15" x14ac:dyDescent="0.25"/>
  <cols>
    <col min="1" max="1" width="4.28515625" style="189" customWidth="1"/>
    <col min="2" max="2" width="15" style="189" customWidth="1"/>
    <col min="3" max="16384" width="9.140625" style="189"/>
  </cols>
  <sheetData>
    <row r="3" spans="1:13" x14ac:dyDescent="0.25">
      <c r="A3" s="202" t="s">
        <v>0</v>
      </c>
      <c r="B3" s="201"/>
      <c r="C3" s="201"/>
      <c r="D3" s="202" t="s">
        <v>1</v>
      </c>
      <c r="E3" s="201"/>
      <c r="F3" s="201"/>
      <c r="G3" s="201"/>
      <c r="H3" s="201"/>
      <c r="I3" s="201"/>
      <c r="J3" s="201"/>
      <c r="K3" s="202" t="s">
        <v>80</v>
      </c>
      <c r="L3" s="201"/>
      <c r="M3" s="201"/>
    </row>
    <row r="4" spans="1:13" x14ac:dyDescent="0.25">
      <c r="A4" s="202" t="s">
        <v>2</v>
      </c>
      <c r="B4" s="201"/>
      <c r="C4" s="201"/>
      <c r="D4" s="201"/>
      <c r="E4" s="201"/>
      <c r="F4" s="201"/>
      <c r="G4" s="201"/>
      <c r="H4" s="201"/>
      <c r="I4" s="202" t="s">
        <v>3</v>
      </c>
      <c r="J4" s="201"/>
      <c r="K4" s="202" t="s">
        <v>81</v>
      </c>
      <c r="L4" s="201"/>
      <c r="M4" s="201"/>
    </row>
    <row r="5" spans="1:13" x14ac:dyDescent="0.25">
      <c r="A5" s="202" t="s">
        <v>4</v>
      </c>
      <c r="B5" s="201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</row>
    <row r="6" spans="1:13" x14ac:dyDescent="0.25">
      <c r="A6" s="202" t="s">
        <v>82</v>
      </c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</row>
    <row r="7" spans="1:13" x14ac:dyDescent="0.25">
      <c r="A7" s="202" t="s">
        <v>75</v>
      </c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  <c r="M7" s="201"/>
    </row>
    <row r="8" spans="1:13" x14ac:dyDescent="0.25">
      <c r="A8" s="202" t="s">
        <v>5</v>
      </c>
      <c r="B8" s="201"/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</row>
    <row r="12" spans="1:13" x14ac:dyDescent="0.25">
      <c r="A12" s="201"/>
      <c r="B12" s="201" t="s">
        <v>6</v>
      </c>
      <c r="C12" s="201"/>
      <c r="D12" s="201"/>
      <c r="E12" s="201"/>
      <c r="F12" s="201"/>
      <c r="G12" s="201"/>
      <c r="H12" s="201"/>
      <c r="I12" s="201"/>
      <c r="J12" s="201"/>
      <c r="K12" s="201"/>
      <c r="L12" s="201"/>
      <c r="M12" s="201"/>
    </row>
    <row r="13" spans="1:13" x14ac:dyDescent="0.25">
      <c r="A13" s="201"/>
      <c r="B13" s="203">
        <v>1</v>
      </c>
      <c r="C13" s="203">
        <v>2</v>
      </c>
      <c r="D13" s="203">
        <v>3</v>
      </c>
      <c r="E13" s="203">
        <v>4</v>
      </c>
      <c r="F13" s="203">
        <v>5</v>
      </c>
      <c r="G13" s="203">
        <v>6</v>
      </c>
      <c r="H13" s="203">
        <v>7</v>
      </c>
      <c r="I13" s="203">
        <v>8</v>
      </c>
      <c r="J13" s="203">
        <v>9</v>
      </c>
      <c r="K13" s="203">
        <v>10</v>
      </c>
      <c r="L13" s="203">
        <v>11</v>
      </c>
      <c r="M13" s="203">
        <v>12</v>
      </c>
    </row>
    <row r="14" spans="1:13" x14ac:dyDescent="0.25">
      <c r="A14" s="203" t="s">
        <v>7</v>
      </c>
      <c r="B14" s="204">
        <v>1201</v>
      </c>
      <c r="C14" s="205">
        <v>597</v>
      </c>
      <c r="D14" s="205">
        <v>511</v>
      </c>
      <c r="E14" s="205">
        <v>604</v>
      </c>
      <c r="F14" s="205">
        <v>474</v>
      </c>
      <c r="G14" s="205">
        <v>574</v>
      </c>
      <c r="H14" s="205">
        <v>484</v>
      </c>
      <c r="I14" s="205">
        <v>503</v>
      </c>
      <c r="J14" s="205">
        <v>445</v>
      </c>
      <c r="K14" s="205">
        <v>411</v>
      </c>
      <c r="L14" s="205"/>
      <c r="M14" s="206"/>
    </row>
    <row r="15" spans="1:13" x14ac:dyDescent="0.25">
      <c r="A15" s="203" t="s">
        <v>8</v>
      </c>
      <c r="B15" s="207">
        <v>4905</v>
      </c>
      <c r="C15" s="208">
        <v>1147</v>
      </c>
      <c r="D15" s="208">
        <v>647</v>
      </c>
      <c r="E15" s="208">
        <v>552</v>
      </c>
      <c r="F15" s="208">
        <v>619</v>
      </c>
      <c r="G15" s="208">
        <v>673</v>
      </c>
      <c r="H15" s="208">
        <v>578</v>
      </c>
      <c r="I15" s="208">
        <v>543</v>
      </c>
      <c r="J15" s="208">
        <v>513</v>
      </c>
      <c r="K15" s="208">
        <v>475</v>
      </c>
      <c r="L15" s="208"/>
      <c r="M15" s="209"/>
    </row>
    <row r="16" spans="1:13" x14ac:dyDescent="0.25">
      <c r="A16" s="203" t="s">
        <v>9</v>
      </c>
      <c r="B16" s="207">
        <v>724</v>
      </c>
      <c r="C16" s="208">
        <v>631</v>
      </c>
      <c r="D16" s="208">
        <v>621</v>
      </c>
      <c r="E16" s="208">
        <v>535</v>
      </c>
      <c r="F16" s="208">
        <v>539</v>
      </c>
      <c r="G16" s="208">
        <v>566</v>
      </c>
      <c r="H16" s="208">
        <v>453</v>
      </c>
      <c r="I16" s="208">
        <v>541</v>
      </c>
      <c r="J16" s="208">
        <v>494</v>
      </c>
      <c r="K16" s="208">
        <v>446</v>
      </c>
      <c r="L16" s="208"/>
      <c r="M16" s="209"/>
    </row>
    <row r="17" spans="1:17" x14ac:dyDescent="0.25">
      <c r="A17" s="203" t="s">
        <v>10</v>
      </c>
      <c r="B17" s="207">
        <v>578</v>
      </c>
      <c r="C17" s="208">
        <v>665</v>
      </c>
      <c r="D17" s="208">
        <v>663</v>
      </c>
      <c r="E17" s="208">
        <v>553</v>
      </c>
      <c r="F17" s="208">
        <v>555</v>
      </c>
      <c r="G17" s="208">
        <v>524</v>
      </c>
      <c r="H17" s="208">
        <v>598</v>
      </c>
      <c r="I17" s="208">
        <v>640</v>
      </c>
      <c r="J17" s="208">
        <v>816</v>
      </c>
      <c r="K17" s="208">
        <v>473</v>
      </c>
      <c r="L17" s="208"/>
      <c r="M17" s="209"/>
    </row>
    <row r="18" spans="1:17" x14ac:dyDescent="0.25">
      <c r="A18" s="203" t="s">
        <v>11</v>
      </c>
      <c r="B18" s="207">
        <v>676</v>
      </c>
      <c r="C18" s="208">
        <v>744</v>
      </c>
      <c r="D18" s="208">
        <v>672</v>
      </c>
      <c r="E18" s="208">
        <v>598</v>
      </c>
      <c r="F18" s="208">
        <v>702</v>
      </c>
      <c r="G18" s="208">
        <v>607</v>
      </c>
      <c r="H18" s="208">
        <v>516</v>
      </c>
      <c r="I18" s="208">
        <v>503</v>
      </c>
      <c r="J18" s="208">
        <v>567</v>
      </c>
      <c r="K18" s="208">
        <v>530</v>
      </c>
      <c r="L18" s="208"/>
      <c r="M18" s="209"/>
    </row>
    <row r="19" spans="1:17" x14ac:dyDescent="0.25">
      <c r="A19" s="203" t="s">
        <v>12</v>
      </c>
      <c r="B19" s="207">
        <v>623</v>
      </c>
      <c r="C19" s="208">
        <v>511</v>
      </c>
      <c r="D19" s="208">
        <v>614</v>
      </c>
      <c r="E19" s="208">
        <v>429</v>
      </c>
      <c r="F19" s="208">
        <v>462</v>
      </c>
      <c r="G19" s="208">
        <v>504</v>
      </c>
      <c r="H19" s="208">
        <v>452</v>
      </c>
      <c r="I19" s="208">
        <v>495</v>
      </c>
      <c r="J19" s="208">
        <v>495</v>
      </c>
      <c r="K19" s="208">
        <v>506</v>
      </c>
      <c r="L19" s="208"/>
      <c r="M19" s="209"/>
    </row>
    <row r="20" spans="1:17" x14ac:dyDescent="0.25">
      <c r="A20" s="203" t="s">
        <v>13</v>
      </c>
      <c r="B20" s="207">
        <v>546</v>
      </c>
      <c r="C20" s="208">
        <v>560</v>
      </c>
      <c r="D20" s="208">
        <v>588</v>
      </c>
      <c r="E20" s="208">
        <v>653</v>
      </c>
      <c r="F20" s="208">
        <v>803</v>
      </c>
      <c r="G20" s="208">
        <v>849</v>
      </c>
      <c r="H20" s="208">
        <v>720</v>
      </c>
      <c r="I20" s="208">
        <v>571</v>
      </c>
      <c r="J20" s="208">
        <v>575</v>
      </c>
      <c r="K20" s="208">
        <v>542</v>
      </c>
      <c r="L20" s="208"/>
      <c r="M20" s="209"/>
    </row>
    <row r="21" spans="1:17" x14ac:dyDescent="0.25">
      <c r="A21" s="203" t="s">
        <v>14</v>
      </c>
      <c r="B21" s="210">
        <v>598</v>
      </c>
      <c r="C21" s="211">
        <v>571</v>
      </c>
      <c r="D21" s="211">
        <v>593</v>
      </c>
      <c r="E21" s="211">
        <v>2071</v>
      </c>
      <c r="F21" s="211">
        <v>776</v>
      </c>
      <c r="G21" s="211">
        <v>624</v>
      </c>
      <c r="H21" s="211">
        <v>633</v>
      </c>
      <c r="I21" s="211">
        <v>549</v>
      </c>
      <c r="J21" s="211">
        <v>583</v>
      </c>
      <c r="K21" s="211">
        <v>472</v>
      </c>
      <c r="L21" s="211"/>
      <c r="M21" s="212"/>
    </row>
    <row r="23" spans="1:17" ht="15.75" thickBot="1" x14ac:dyDescent="0.3"/>
    <row r="24" spans="1:17" x14ac:dyDescent="0.25">
      <c r="B24" s="230" t="s">
        <v>15</v>
      </c>
      <c r="C24" s="227" t="s">
        <v>19</v>
      </c>
      <c r="D24" s="227"/>
      <c r="E24" s="227"/>
      <c r="F24" s="227"/>
      <c r="G24" s="228"/>
      <c r="H24" s="229" t="s">
        <v>26</v>
      </c>
      <c r="I24" s="227"/>
      <c r="J24" s="227"/>
      <c r="K24" s="227"/>
      <c r="L24" s="228"/>
      <c r="M24" s="229" t="s">
        <v>27</v>
      </c>
      <c r="N24" s="227"/>
      <c r="O24" s="227"/>
      <c r="P24" s="227"/>
      <c r="Q24" s="228"/>
    </row>
    <row r="25" spans="1:17" x14ac:dyDescent="0.25">
      <c r="B25" s="231"/>
      <c r="C25" s="8" t="s">
        <v>16</v>
      </c>
      <c r="D25" s="8" t="s">
        <v>17</v>
      </c>
      <c r="E25" s="8" t="s">
        <v>18</v>
      </c>
      <c r="F25" s="2" t="s">
        <v>20</v>
      </c>
      <c r="G25" s="17" t="s">
        <v>21</v>
      </c>
      <c r="H25" s="16" t="s">
        <v>16</v>
      </c>
      <c r="I25" s="8" t="s">
        <v>17</v>
      </c>
      <c r="J25" s="8" t="s">
        <v>18</v>
      </c>
      <c r="K25" s="2" t="s">
        <v>20</v>
      </c>
      <c r="L25" s="17" t="s">
        <v>21</v>
      </c>
      <c r="M25" s="16" t="s">
        <v>16</v>
      </c>
      <c r="N25" s="8" t="s">
        <v>17</v>
      </c>
      <c r="O25" s="8" t="s">
        <v>18</v>
      </c>
      <c r="P25" s="2" t="s">
        <v>20</v>
      </c>
      <c r="Q25" s="17" t="s">
        <v>21</v>
      </c>
    </row>
    <row r="26" spans="1:17" x14ac:dyDescent="0.25">
      <c r="B26" s="42" t="s">
        <v>43</v>
      </c>
      <c r="C26" s="3">
        <f>B14</f>
        <v>1201</v>
      </c>
      <c r="D26" s="3">
        <f>C14</f>
        <v>597</v>
      </c>
      <c r="E26" s="3">
        <f>D14</f>
        <v>511</v>
      </c>
      <c r="F26" s="9">
        <f>AVERAGE(C26:E26)</f>
        <v>769.66666666666663</v>
      </c>
      <c r="G26" s="19">
        <f>F26/$F$36</f>
        <v>1.7334834834834834</v>
      </c>
      <c r="H26" s="24">
        <f>E14</f>
        <v>604</v>
      </c>
      <c r="I26" s="29">
        <f t="shared" ref="I26:J33" si="0">F14</f>
        <v>474</v>
      </c>
      <c r="J26" s="29">
        <f t="shared" si="0"/>
        <v>574</v>
      </c>
      <c r="K26" s="9">
        <f>AVERAGE(H26:J26)</f>
        <v>550.66666666666663</v>
      </c>
      <c r="L26" s="19">
        <f>K26/$F$36</f>
        <v>1.2402402402402402</v>
      </c>
      <c r="M26" s="24">
        <f>H14</f>
        <v>484</v>
      </c>
      <c r="N26" s="1">
        <f t="shared" ref="N26:O33" si="1">I14</f>
        <v>503</v>
      </c>
      <c r="O26" s="1">
        <f t="shared" si="1"/>
        <v>445</v>
      </c>
      <c r="P26" s="9">
        <f>AVERAGE(M26:O26)</f>
        <v>477.33333333333331</v>
      </c>
      <c r="Q26" s="19">
        <f>P26/$F$36</f>
        <v>1.075075075075075</v>
      </c>
    </row>
    <row r="27" spans="1:17" x14ac:dyDescent="0.25">
      <c r="B27" s="42" t="s">
        <v>40</v>
      </c>
      <c r="C27" s="3">
        <f t="shared" ref="C27:E33" si="2">B15</f>
        <v>4905</v>
      </c>
      <c r="D27" s="3">
        <f t="shared" si="2"/>
        <v>1147</v>
      </c>
      <c r="E27" s="3">
        <f t="shared" si="2"/>
        <v>647</v>
      </c>
      <c r="F27" s="9">
        <f t="shared" ref="F27:F33" si="3">AVERAGE(C27:E27)</f>
        <v>2233</v>
      </c>
      <c r="G27" s="19">
        <f t="shared" ref="G27:G33" si="4">F27/$F$36</f>
        <v>5.0292792792792795</v>
      </c>
      <c r="H27" s="24">
        <f t="shared" ref="H27:H33" si="5">E15</f>
        <v>552</v>
      </c>
      <c r="I27" s="29">
        <f t="shared" si="0"/>
        <v>619</v>
      </c>
      <c r="J27" s="29">
        <f t="shared" si="0"/>
        <v>673</v>
      </c>
      <c r="K27" s="9">
        <f t="shared" ref="K27:K33" si="6">AVERAGE(H27:J27)</f>
        <v>614.66666666666663</v>
      </c>
      <c r="L27" s="19">
        <f t="shared" ref="L27:L33" si="7">K27/$F$36</f>
        <v>1.3843843843843844</v>
      </c>
      <c r="M27" s="24">
        <f t="shared" ref="M27:M33" si="8">H15</f>
        <v>578</v>
      </c>
      <c r="N27" s="1">
        <f t="shared" si="1"/>
        <v>543</v>
      </c>
      <c r="O27" s="1">
        <f t="shared" si="1"/>
        <v>513</v>
      </c>
      <c r="P27" s="9">
        <f t="shared" ref="P27:P33" si="9">AVERAGE(M27:O27)</f>
        <v>544.66666666666663</v>
      </c>
      <c r="Q27" s="19">
        <f t="shared" ref="Q27:Q33" si="10">P27/$F$36</f>
        <v>1.2267267267267266</v>
      </c>
    </row>
    <row r="28" spans="1:17" x14ac:dyDescent="0.25">
      <c r="B28" s="42" t="s">
        <v>34</v>
      </c>
      <c r="C28" s="3">
        <f t="shared" si="2"/>
        <v>724</v>
      </c>
      <c r="D28" s="3">
        <f t="shared" si="2"/>
        <v>631</v>
      </c>
      <c r="E28" s="3">
        <f t="shared" si="2"/>
        <v>621</v>
      </c>
      <c r="F28" s="9">
        <f t="shared" si="3"/>
        <v>658.66666666666663</v>
      </c>
      <c r="G28" s="19">
        <f t="shared" si="4"/>
        <v>1.4834834834834834</v>
      </c>
      <c r="H28" s="24">
        <f t="shared" si="5"/>
        <v>535</v>
      </c>
      <c r="I28" s="1">
        <f t="shared" si="0"/>
        <v>539</v>
      </c>
      <c r="J28" s="1">
        <f t="shared" si="0"/>
        <v>566</v>
      </c>
      <c r="K28" s="9">
        <f t="shared" si="6"/>
        <v>546.66666666666663</v>
      </c>
      <c r="L28" s="19">
        <f t="shared" si="7"/>
        <v>1.2312312312312312</v>
      </c>
      <c r="M28" s="24">
        <f t="shared" si="8"/>
        <v>453</v>
      </c>
      <c r="N28" s="1">
        <f t="shared" si="1"/>
        <v>541</v>
      </c>
      <c r="O28" s="1">
        <f t="shared" si="1"/>
        <v>494</v>
      </c>
      <c r="P28" s="9">
        <f t="shared" si="9"/>
        <v>496</v>
      </c>
      <c r="Q28" s="19">
        <f t="shared" si="10"/>
        <v>1.117117117117117</v>
      </c>
    </row>
    <row r="29" spans="1:17" x14ac:dyDescent="0.25">
      <c r="B29" s="42" t="s">
        <v>33</v>
      </c>
      <c r="C29" s="3">
        <f t="shared" si="2"/>
        <v>578</v>
      </c>
      <c r="D29" s="3">
        <f t="shared" si="2"/>
        <v>665</v>
      </c>
      <c r="E29" s="3">
        <f t="shared" si="2"/>
        <v>663</v>
      </c>
      <c r="F29" s="9">
        <f t="shared" si="3"/>
        <v>635.33333333333337</v>
      </c>
      <c r="G29" s="19">
        <f t="shared" si="4"/>
        <v>1.430930930930931</v>
      </c>
      <c r="H29" s="24">
        <f t="shared" si="5"/>
        <v>553</v>
      </c>
      <c r="I29" s="1">
        <f t="shared" si="0"/>
        <v>555</v>
      </c>
      <c r="J29" s="1">
        <f t="shared" si="0"/>
        <v>524</v>
      </c>
      <c r="K29" s="9">
        <f t="shared" si="6"/>
        <v>544</v>
      </c>
      <c r="L29" s="19">
        <f t="shared" si="7"/>
        <v>1.2252252252252251</v>
      </c>
      <c r="M29" s="24">
        <f t="shared" si="8"/>
        <v>598</v>
      </c>
      <c r="N29" s="1">
        <f t="shared" si="1"/>
        <v>640</v>
      </c>
      <c r="O29" s="1">
        <f t="shared" si="1"/>
        <v>816</v>
      </c>
      <c r="P29" s="9">
        <f t="shared" si="9"/>
        <v>684.66666666666663</v>
      </c>
      <c r="Q29" s="19">
        <f t="shared" si="10"/>
        <v>1.542042042042042</v>
      </c>
    </row>
    <row r="30" spans="1:17" x14ac:dyDescent="0.25">
      <c r="B30" s="42" t="s">
        <v>32</v>
      </c>
      <c r="C30" s="3">
        <f t="shared" si="2"/>
        <v>676</v>
      </c>
      <c r="D30" s="3">
        <f t="shared" si="2"/>
        <v>744</v>
      </c>
      <c r="E30" s="3">
        <f t="shared" si="2"/>
        <v>672</v>
      </c>
      <c r="F30" s="9">
        <f t="shared" si="3"/>
        <v>697.33333333333337</v>
      </c>
      <c r="G30" s="19">
        <f t="shared" si="4"/>
        <v>1.5705705705705706</v>
      </c>
      <c r="H30" s="24">
        <f t="shared" si="5"/>
        <v>598</v>
      </c>
      <c r="I30" s="1">
        <f t="shared" si="0"/>
        <v>702</v>
      </c>
      <c r="J30" s="1">
        <f t="shared" si="0"/>
        <v>607</v>
      </c>
      <c r="K30" s="9">
        <f t="shared" si="6"/>
        <v>635.66666666666663</v>
      </c>
      <c r="L30" s="19">
        <f t="shared" si="7"/>
        <v>1.4316816816816815</v>
      </c>
      <c r="M30" s="24">
        <f t="shared" si="8"/>
        <v>516</v>
      </c>
      <c r="N30" s="1">
        <f t="shared" si="1"/>
        <v>503</v>
      </c>
      <c r="O30" s="1">
        <f t="shared" si="1"/>
        <v>567</v>
      </c>
      <c r="P30" s="9">
        <f t="shared" si="9"/>
        <v>528.66666666666663</v>
      </c>
      <c r="Q30" s="19">
        <f t="shared" si="10"/>
        <v>1.1906906906906907</v>
      </c>
    </row>
    <row r="31" spans="1:17" x14ac:dyDescent="0.25">
      <c r="B31" s="42" t="s">
        <v>38</v>
      </c>
      <c r="C31" s="3">
        <f t="shared" si="2"/>
        <v>623</v>
      </c>
      <c r="D31" s="3">
        <f t="shared" si="2"/>
        <v>511</v>
      </c>
      <c r="E31" s="3">
        <f t="shared" si="2"/>
        <v>614</v>
      </c>
      <c r="F31" s="9">
        <f t="shared" si="3"/>
        <v>582.66666666666663</v>
      </c>
      <c r="G31" s="19">
        <f t="shared" si="4"/>
        <v>1.3123123123123122</v>
      </c>
      <c r="H31" s="24">
        <f t="shared" si="5"/>
        <v>429</v>
      </c>
      <c r="I31" s="1">
        <f t="shared" si="0"/>
        <v>462</v>
      </c>
      <c r="J31" s="1">
        <f t="shared" si="0"/>
        <v>504</v>
      </c>
      <c r="K31" s="9">
        <f t="shared" si="6"/>
        <v>465</v>
      </c>
      <c r="L31" s="19">
        <f t="shared" si="7"/>
        <v>1.0472972972972974</v>
      </c>
      <c r="M31" s="24">
        <f t="shared" si="8"/>
        <v>452</v>
      </c>
      <c r="N31" s="1">
        <f t="shared" si="1"/>
        <v>495</v>
      </c>
      <c r="O31" s="1">
        <f t="shared" si="1"/>
        <v>495</v>
      </c>
      <c r="P31" s="9">
        <f t="shared" si="9"/>
        <v>480.66666666666669</v>
      </c>
      <c r="Q31" s="19">
        <f t="shared" si="10"/>
        <v>1.0825825825825826</v>
      </c>
    </row>
    <row r="32" spans="1:17" x14ac:dyDescent="0.25">
      <c r="B32" s="42" t="s">
        <v>39</v>
      </c>
      <c r="C32" s="3">
        <f t="shared" si="2"/>
        <v>546</v>
      </c>
      <c r="D32" s="3">
        <f t="shared" si="2"/>
        <v>560</v>
      </c>
      <c r="E32" s="3">
        <f t="shared" si="2"/>
        <v>588</v>
      </c>
      <c r="F32" s="9">
        <f t="shared" si="3"/>
        <v>564.66666666666663</v>
      </c>
      <c r="G32" s="19">
        <f t="shared" si="4"/>
        <v>1.2717717717717716</v>
      </c>
      <c r="H32" s="24">
        <f t="shared" si="5"/>
        <v>653</v>
      </c>
      <c r="I32" s="1">
        <f t="shared" si="0"/>
        <v>803</v>
      </c>
      <c r="J32" s="1">
        <f t="shared" si="0"/>
        <v>849</v>
      </c>
      <c r="K32" s="9">
        <f t="shared" si="6"/>
        <v>768.33333333333337</v>
      </c>
      <c r="L32" s="19">
        <f t="shared" si="7"/>
        <v>1.7304804804804805</v>
      </c>
      <c r="M32" s="24">
        <f t="shared" si="8"/>
        <v>720</v>
      </c>
      <c r="N32" s="1">
        <f t="shared" si="1"/>
        <v>571</v>
      </c>
      <c r="O32" s="1">
        <f t="shared" si="1"/>
        <v>575</v>
      </c>
      <c r="P32" s="9">
        <f t="shared" si="9"/>
        <v>622</v>
      </c>
      <c r="Q32" s="19">
        <f t="shared" si="10"/>
        <v>1.4009009009009008</v>
      </c>
    </row>
    <row r="33" spans="2:17" ht="15.75" thickBot="1" x14ac:dyDescent="0.3">
      <c r="B33" s="43" t="s">
        <v>41</v>
      </c>
      <c r="C33" s="21">
        <f t="shared" si="2"/>
        <v>598</v>
      </c>
      <c r="D33" s="21">
        <f t="shared" si="2"/>
        <v>571</v>
      </c>
      <c r="E33" s="21">
        <f t="shared" si="2"/>
        <v>593</v>
      </c>
      <c r="F33" s="22">
        <f t="shared" si="3"/>
        <v>587.33333333333337</v>
      </c>
      <c r="G33" s="23">
        <f t="shared" si="4"/>
        <v>1.3228228228228229</v>
      </c>
      <c r="H33" s="25"/>
      <c r="I33" s="26">
        <f t="shared" si="0"/>
        <v>776</v>
      </c>
      <c r="J33" s="26">
        <f t="shared" si="0"/>
        <v>624</v>
      </c>
      <c r="K33" s="22">
        <f t="shared" si="6"/>
        <v>700</v>
      </c>
      <c r="L33" s="23">
        <f t="shared" si="7"/>
        <v>1.5765765765765767</v>
      </c>
      <c r="M33" s="25">
        <f t="shared" si="8"/>
        <v>633</v>
      </c>
      <c r="N33" s="26">
        <f t="shared" si="1"/>
        <v>549</v>
      </c>
      <c r="O33" s="26">
        <f t="shared" si="1"/>
        <v>583</v>
      </c>
      <c r="P33" s="22">
        <f t="shared" si="9"/>
        <v>588.33333333333337</v>
      </c>
      <c r="Q33" s="23">
        <f t="shared" si="10"/>
        <v>1.3250750750750753</v>
      </c>
    </row>
    <row r="35" spans="2:17" x14ac:dyDescent="0.25">
      <c r="B35" s="2" t="s">
        <v>22</v>
      </c>
      <c r="C35" s="7" t="s">
        <v>16</v>
      </c>
      <c r="D35" s="8" t="s">
        <v>17</v>
      </c>
      <c r="E35" s="8" t="s">
        <v>18</v>
      </c>
      <c r="F35" s="2" t="s">
        <v>20</v>
      </c>
    </row>
    <row r="36" spans="2:17" x14ac:dyDescent="0.25">
      <c r="B36" s="13" t="s">
        <v>23</v>
      </c>
      <c r="C36" s="11">
        <f>K14</f>
        <v>411</v>
      </c>
      <c r="D36" s="12">
        <f>K15</f>
        <v>475</v>
      </c>
      <c r="E36" s="12">
        <f>K16</f>
        <v>446</v>
      </c>
      <c r="F36" s="15">
        <f>AVERAGE(C36:E36)</f>
        <v>444</v>
      </c>
    </row>
    <row r="37" spans="2:17" x14ac:dyDescent="0.25">
      <c r="B37" s="14" t="s">
        <v>25</v>
      </c>
      <c r="C37" s="4">
        <f>L14</f>
        <v>0</v>
      </c>
      <c r="D37" s="5">
        <f>L15</f>
        <v>0</v>
      </c>
      <c r="E37" s="5">
        <f>L16</f>
        <v>0</v>
      </c>
      <c r="F37" s="10">
        <f>AVERAGE(C37:E37)</f>
        <v>0</v>
      </c>
    </row>
    <row r="39" spans="2:17" x14ac:dyDescent="0.25">
      <c r="B39" s="27" t="s">
        <v>24</v>
      </c>
      <c r="C39" s="189" t="s">
        <v>28</v>
      </c>
    </row>
  </sheetData>
  <mergeCells count="4">
    <mergeCell ref="B24:B25"/>
    <mergeCell ref="C24:G24"/>
    <mergeCell ref="H24:L24"/>
    <mergeCell ref="M24:Q2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37"/>
  <sheetViews>
    <sheetView topLeftCell="A19" workbookViewId="0">
      <selection activeCell="L36" sqref="L36"/>
    </sheetView>
  </sheetViews>
  <sheetFormatPr defaultRowHeight="15" x14ac:dyDescent="0.25"/>
  <cols>
    <col min="1" max="1" width="4.28515625" style="189" customWidth="1"/>
    <col min="2" max="2" width="15" style="189" customWidth="1"/>
    <col min="3" max="16384" width="9.140625" style="189"/>
  </cols>
  <sheetData>
    <row r="3" spans="1:13" x14ac:dyDescent="0.25">
      <c r="A3" s="214" t="s">
        <v>0</v>
      </c>
      <c r="B3" s="213"/>
      <c r="C3" s="213"/>
      <c r="D3" s="214" t="s">
        <v>1</v>
      </c>
      <c r="E3" s="213"/>
      <c r="F3" s="213"/>
      <c r="G3" s="213"/>
      <c r="H3" s="213"/>
      <c r="I3" s="213"/>
      <c r="J3" s="213"/>
      <c r="K3" s="214" t="s">
        <v>83</v>
      </c>
      <c r="L3" s="213"/>
      <c r="M3" s="213"/>
    </row>
    <row r="4" spans="1:13" x14ac:dyDescent="0.25">
      <c r="A4" s="214" t="s">
        <v>2</v>
      </c>
      <c r="B4" s="213"/>
      <c r="C4" s="213"/>
      <c r="D4" s="213"/>
      <c r="E4" s="213"/>
      <c r="F4" s="213"/>
      <c r="G4" s="213"/>
      <c r="H4" s="213"/>
      <c r="I4" s="214" t="s">
        <v>3</v>
      </c>
      <c r="J4" s="213"/>
      <c r="K4" s="214" t="s">
        <v>84</v>
      </c>
      <c r="L4" s="213"/>
      <c r="M4" s="213"/>
    </row>
    <row r="5" spans="1:13" x14ac:dyDescent="0.25">
      <c r="A5" s="214" t="s">
        <v>4</v>
      </c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</row>
    <row r="6" spans="1:13" x14ac:dyDescent="0.25">
      <c r="A6" s="214" t="s">
        <v>72</v>
      </c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  <c r="M6" s="213"/>
    </row>
    <row r="7" spans="1:13" x14ac:dyDescent="0.25">
      <c r="A7" s="214" t="s">
        <v>75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</row>
    <row r="8" spans="1:13" x14ac:dyDescent="0.25">
      <c r="A8" s="214" t="s">
        <v>5</v>
      </c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</row>
    <row r="9" spans="1:13" x14ac:dyDescent="0.25">
      <c r="A9" s="201"/>
      <c r="B9" s="201"/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</row>
    <row r="10" spans="1:13" x14ac:dyDescent="0.25">
      <c r="A10" s="201"/>
      <c r="B10" s="201"/>
      <c r="C10" s="201"/>
      <c r="D10" s="201"/>
      <c r="E10" s="201"/>
      <c r="F10" s="201"/>
      <c r="G10" s="201"/>
      <c r="H10" s="201"/>
      <c r="I10" s="201"/>
      <c r="J10" s="201"/>
      <c r="K10" s="201"/>
      <c r="L10" s="201"/>
      <c r="M10" s="201"/>
    </row>
    <row r="11" spans="1:13" x14ac:dyDescent="0.25">
      <c r="A11" s="201"/>
      <c r="B11" s="201"/>
      <c r="C11" s="201"/>
      <c r="D11" s="201"/>
      <c r="E11" s="201"/>
      <c r="F11" s="201"/>
      <c r="G11" s="201"/>
      <c r="H11" s="201"/>
      <c r="I11" s="201"/>
      <c r="J11" s="201"/>
      <c r="K11" s="201"/>
      <c r="L11" s="201"/>
      <c r="M11" s="201"/>
    </row>
    <row r="12" spans="1:13" x14ac:dyDescent="0.25">
      <c r="A12" s="213"/>
      <c r="B12" s="213" t="s">
        <v>6</v>
      </c>
      <c r="C12" s="213"/>
      <c r="D12" s="213"/>
      <c r="E12" s="213"/>
      <c r="F12" s="213"/>
      <c r="G12" s="213"/>
      <c r="H12" s="213"/>
      <c r="I12" s="213"/>
      <c r="J12" s="213"/>
      <c r="K12" s="213"/>
      <c r="L12" s="213"/>
      <c r="M12" s="213"/>
    </row>
    <row r="13" spans="1:13" x14ac:dyDescent="0.25">
      <c r="A13" s="213"/>
      <c r="B13" s="215">
        <v>1</v>
      </c>
      <c r="C13" s="215">
        <v>2</v>
      </c>
      <c r="D13" s="215">
        <v>3</v>
      </c>
      <c r="E13" s="215">
        <v>4</v>
      </c>
      <c r="F13" s="215">
        <v>5</v>
      </c>
      <c r="G13" s="215">
        <v>6</v>
      </c>
      <c r="H13" s="215">
        <v>7</v>
      </c>
      <c r="I13" s="215">
        <v>8</v>
      </c>
      <c r="J13" s="215">
        <v>9</v>
      </c>
      <c r="K13" s="215">
        <v>10</v>
      </c>
      <c r="L13" s="215">
        <v>11</v>
      </c>
      <c r="M13" s="215">
        <v>12</v>
      </c>
    </row>
    <row r="14" spans="1:13" x14ac:dyDescent="0.25">
      <c r="A14" s="215" t="s">
        <v>7</v>
      </c>
      <c r="B14" s="216">
        <v>704</v>
      </c>
      <c r="C14" s="217">
        <v>627</v>
      </c>
      <c r="D14" s="217">
        <v>673</v>
      </c>
      <c r="E14" s="217">
        <v>492</v>
      </c>
      <c r="F14" s="217">
        <v>696</v>
      </c>
      <c r="G14" s="217">
        <v>522</v>
      </c>
      <c r="H14" s="217">
        <v>662</v>
      </c>
      <c r="I14" s="217">
        <v>602</v>
      </c>
      <c r="J14" s="217">
        <v>539</v>
      </c>
      <c r="K14" s="217">
        <v>461</v>
      </c>
      <c r="L14" s="217"/>
      <c r="M14" s="218"/>
    </row>
    <row r="15" spans="1:13" x14ac:dyDescent="0.25">
      <c r="A15" s="215" t="s">
        <v>8</v>
      </c>
      <c r="B15" s="219">
        <v>508</v>
      </c>
      <c r="C15" s="220">
        <v>554</v>
      </c>
      <c r="D15" s="220">
        <v>626</v>
      </c>
      <c r="E15" s="220">
        <v>723</v>
      </c>
      <c r="F15" s="220">
        <v>550</v>
      </c>
      <c r="G15" s="220">
        <v>592</v>
      </c>
      <c r="H15" s="220">
        <v>751</v>
      </c>
      <c r="I15" s="220">
        <v>628</v>
      </c>
      <c r="J15" s="220">
        <v>706</v>
      </c>
      <c r="K15" s="220">
        <v>753</v>
      </c>
      <c r="L15" s="220"/>
      <c r="M15" s="221"/>
    </row>
    <row r="16" spans="1:13" x14ac:dyDescent="0.25">
      <c r="A16" s="215" t="s">
        <v>9</v>
      </c>
      <c r="B16" s="219">
        <v>526</v>
      </c>
      <c r="C16" s="220">
        <v>607</v>
      </c>
      <c r="D16" s="220">
        <v>571</v>
      </c>
      <c r="E16" s="220">
        <v>612</v>
      </c>
      <c r="F16" s="220">
        <v>725</v>
      </c>
      <c r="G16" s="220">
        <v>610</v>
      </c>
      <c r="H16" s="220">
        <v>1031</v>
      </c>
      <c r="I16" s="220">
        <v>630</v>
      </c>
      <c r="J16" s="220">
        <v>680</v>
      </c>
      <c r="K16" s="220">
        <v>573</v>
      </c>
      <c r="L16" s="220"/>
      <c r="M16" s="221"/>
    </row>
    <row r="17" spans="1:17" x14ac:dyDescent="0.25">
      <c r="A17" s="215" t="s">
        <v>10</v>
      </c>
      <c r="B17" s="219">
        <v>609</v>
      </c>
      <c r="C17" s="220">
        <v>598</v>
      </c>
      <c r="D17" s="220">
        <v>684</v>
      </c>
      <c r="E17" s="220">
        <v>743</v>
      </c>
      <c r="F17" s="220">
        <v>798</v>
      </c>
      <c r="G17" s="220">
        <v>1236</v>
      </c>
      <c r="H17" s="220">
        <v>1362</v>
      </c>
      <c r="I17" s="220">
        <v>1251</v>
      </c>
      <c r="J17" s="220">
        <v>940</v>
      </c>
      <c r="K17" s="220">
        <v>660</v>
      </c>
      <c r="L17" s="220"/>
      <c r="M17" s="221"/>
    </row>
    <row r="18" spans="1:17" x14ac:dyDescent="0.25">
      <c r="A18" s="215" t="s">
        <v>11</v>
      </c>
      <c r="B18" s="219">
        <v>2359</v>
      </c>
      <c r="C18" s="220">
        <v>1848</v>
      </c>
      <c r="D18" s="220">
        <v>1800</v>
      </c>
      <c r="E18" s="220">
        <v>1018</v>
      </c>
      <c r="F18" s="220">
        <v>812</v>
      </c>
      <c r="G18" s="220">
        <v>738</v>
      </c>
      <c r="H18" s="220">
        <v>683</v>
      </c>
      <c r="I18" s="220">
        <v>1210</v>
      </c>
      <c r="J18" s="220">
        <v>884</v>
      </c>
      <c r="K18" s="220">
        <v>857</v>
      </c>
      <c r="L18" s="220"/>
      <c r="M18" s="221"/>
    </row>
    <row r="19" spans="1:17" x14ac:dyDescent="0.25">
      <c r="A19" s="215" t="s">
        <v>12</v>
      </c>
      <c r="B19" s="219">
        <v>2872</v>
      </c>
      <c r="C19" s="220">
        <v>2118</v>
      </c>
      <c r="D19" s="220">
        <v>2058</v>
      </c>
      <c r="E19" s="220">
        <v>776</v>
      </c>
      <c r="F19" s="220">
        <v>683</v>
      </c>
      <c r="G19" s="220">
        <v>748</v>
      </c>
      <c r="H19" s="220">
        <v>776</v>
      </c>
      <c r="I19" s="220">
        <v>774</v>
      </c>
      <c r="J19" s="220">
        <v>724</v>
      </c>
      <c r="K19" s="220">
        <v>558</v>
      </c>
      <c r="L19" s="220"/>
      <c r="M19" s="221"/>
    </row>
    <row r="20" spans="1:17" x14ac:dyDescent="0.25">
      <c r="A20" s="215" t="s">
        <v>13</v>
      </c>
      <c r="B20" s="219"/>
      <c r="C20" s="220"/>
      <c r="D20" s="220"/>
      <c r="E20" s="220"/>
      <c r="F20" s="220"/>
      <c r="G20" s="220"/>
      <c r="H20" s="220"/>
      <c r="I20" s="220"/>
      <c r="J20" s="220"/>
      <c r="K20" s="220">
        <v>836</v>
      </c>
      <c r="L20" s="220"/>
      <c r="M20" s="221"/>
    </row>
    <row r="21" spans="1:17" x14ac:dyDescent="0.25">
      <c r="A21" s="215" t="s">
        <v>14</v>
      </c>
      <c r="B21" s="222"/>
      <c r="C21" s="223"/>
      <c r="D21" s="223"/>
      <c r="E21" s="223"/>
      <c r="F21" s="223"/>
      <c r="G21" s="223"/>
      <c r="H21" s="223"/>
      <c r="I21" s="223"/>
      <c r="J21" s="223"/>
      <c r="K21" s="223">
        <v>418</v>
      </c>
      <c r="L21" s="223"/>
      <c r="M21" s="224"/>
    </row>
    <row r="24" spans="1:17" x14ac:dyDescent="0.25">
      <c r="B24" s="232" t="s">
        <v>15</v>
      </c>
      <c r="C24" s="234" t="s">
        <v>19</v>
      </c>
      <c r="D24" s="234"/>
      <c r="E24" s="234"/>
      <c r="F24" s="234"/>
      <c r="G24" s="235"/>
      <c r="H24" s="236" t="s">
        <v>26</v>
      </c>
      <c r="I24" s="234"/>
      <c r="J24" s="234"/>
      <c r="K24" s="234"/>
      <c r="L24" s="235"/>
      <c r="M24" s="236" t="s">
        <v>27</v>
      </c>
      <c r="N24" s="234"/>
      <c r="O24" s="234"/>
      <c r="P24" s="234"/>
      <c r="Q24" s="237"/>
    </row>
    <row r="25" spans="1:17" x14ac:dyDescent="0.25">
      <c r="B25" s="233"/>
      <c r="C25" s="8" t="s">
        <v>16</v>
      </c>
      <c r="D25" s="8" t="s">
        <v>17</v>
      </c>
      <c r="E25" s="8" t="s">
        <v>18</v>
      </c>
      <c r="F25" s="2" t="s">
        <v>20</v>
      </c>
      <c r="G25" s="17" t="s">
        <v>21</v>
      </c>
      <c r="H25" s="16" t="s">
        <v>16</v>
      </c>
      <c r="I25" s="8" t="s">
        <v>17</v>
      </c>
      <c r="J25" s="8" t="s">
        <v>18</v>
      </c>
      <c r="K25" s="2" t="s">
        <v>20</v>
      </c>
      <c r="L25" s="17" t="s">
        <v>21</v>
      </c>
      <c r="M25" s="16" t="s">
        <v>16</v>
      </c>
      <c r="N25" s="8" t="s">
        <v>17</v>
      </c>
      <c r="O25" s="8" t="s">
        <v>18</v>
      </c>
      <c r="P25" s="2" t="s">
        <v>20</v>
      </c>
      <c r="Q25" s="2" t="s">
        <v>21</v>
      </c>
    </row>
    <row r="26" spans="1:17" x14ac:dyDescent="0.25">
      <c r="B26" s="110" t="s">
        <v>39</v>
      </c>
      <c r="C26" s="3">
        <f>B14</f>
        <v>704</v>
      </c>
      <c r="D26" s="3">
        <f>C14</f>
        <v>627</v>
      </c>
      <c r="E26" s="3">
        <f>D14</f>
        <v>673</v>
      </c>
      <c r="F26" s="9">
        <f>AVERAGE(C26:E26)</f>
        <v>668</v>
      </c>
      <c r="G26" s="19">
        <f t="shared" ref="G26:G31" si="0">F26/$G$34</f>
        <v>1.0919493257049449</v>
      </c>
      <c r="H26" s="24">
        <f>E14</f>
        <v>492</v>
      </c>
      <c r="I26" s="29">
        <f t="shared" ref="I26:J31" si="1">F14</f>
        <v>696</v>
      </c>
      <c r="J26" s="29">
        <f t="shared" si="1"/>
        <v>522</v>
      </c>
      <c r="K26" s="9">
        <f>AVERAGE(H26:J26)</f>
        <v>570</v>
      </c>
      <c r="L26" s="19">
        <f t="shared" ref="L26:L31" si="2">K26/$G$34</f>
        <v>0.93175316714344092</v>
      </c>
      <c r="M26" s="24">
        <f>H14</f>
        <v>662</v>
      </c>
      <c r="N26" s="1">
        <f t="shared" ref="N26:O31" si="3">I14</f>
        <v>602</v>
      </c>
      <c r="O26" s="1">
        <f t="shared" si="3"/>
        <v>539</v>
      </c>
      <c r="P26" s="9">
        <f>AVERAGE(M26:O26)</f>
        <v>601</v>
      </c>
      <c r="Q26" s="35">
        <f t="shared" ref="Q26:Q31" si="4">P26/$G$34</f>
        <v>0.98242746219861055</v>
      </c>
    </row>
    <row r="27" spans="1:17" x14ac:dyDescent="0.25">
      <c r="B27" s="108" t="s">
        <v>41</v>
      </c>
      <c r="C27" s="3">
        <f t="shared" ref="C27:E31" si="5">B15</f>
        <v>508</v>
      </c>
      <c r="D27" s="3">
        <f t="shared" si="5"/>
        <v>554</v>
      </c>
      <c r="E27" s="3">
        <f t="shared" si="5"/>
        <v>626</v>
      </c>
      <c r="F27" s="9">
        <f t="shared" ref="F27:F31" si="6">AVERAGE(C27:E27)</f>
        <v>562.66666666666663</v>
      </c>
      <c r="G27" s="19">
        <f t="shared" si="0"/>
        <v>0.91976569949598141</v>
      </c>
      <c r="H27" s="24">
        <f t="shared" ref="H27:H31" si="7">E15</f>
        <v>723</v>
      </c>
      <c r="I27" s="29">
        <f t="shared" si="1"/>
        <v>550</v>
      </c>
      <c r="J27" s="29">
        <f t="shared" si="1"/>
        <v>592</v>
      </c>
      <c r="K27" s="9">
        <f t="shared" ref="K27:K31" si="8">AVERAGE(H27:J27)</f>
        <v>621.66666666666663</v>
      </c>
      <c r="L27" s="19">
        <f t="shared" si="2"/>
        <v>1.0162103255687236</v>
      </c>
      <c r="M27" s="24">
        <f t="shared" ref="M27:M31" si="9">H15</f>
        <v>751</v>
      </c>
      <c r="N27" s="1">
        <f t="shared" si="3"/>
        <v>628</v>
      </c>
      <c r="O27" s="1">
        <f t="shared" si="3"/>
        <v>706</v>
      </c>
      <c r="P27" s="9">
        <f t="shared" ref="P27:P31" si="10">AVERAGE(M27:O27)</f>
        <v>695</v>
      </c>
      <c r="Q27" s="35">
        <f t="shared" si="4"/>
        <v>1.1360850020433184</v>
      </c>
    </row>
    <row r="28" spans="1:17" x14ac:dyDescent="0.25">
      <c r="B28" s="108" t="s">
        <v>42</v>
      </c>
      <c r="C28" s="3">
        <f t="shared" si="5"/>
        <v>526</v>
      </c>
      <c r="D28" s="3">
        <f t="shared" si="5"/>
        <v>607</v>
      </c>
      <c r="E28" s="3">
        <f t="shared" si="5"/>
        <v>571</v>
      </c>
      <c r="F28" s="9">
        <f t="shared" si="6"/>
        <v>568</v>
      </c>
      <c r="G28" s="19">
        <f t="shared" si="0"/>
        <v>0.92848385778504294</v>
      </c>
      <c r="H28" s="24">
        <f t="shared" si="7"/>
        <v>612</v>
      </c>
      <c r="I28" s="1">
        <f t="shared" si="1"/>
        <v>725</v>
      </c>
      <c r="J28" s="1">
        <f t="shared" si="1"/>
        <v>610</v>
      </c>
      <c r="K28" s="9">
        <f t="shared" si="8"/>
        <v>649</v>
      </c>
      <c r="L28" s="19">
        <f t="shared" si="2"/>
        <v>1.0608908868001634</v>
      </c>
      <c r="M28" s="24">
        <f t="shared" si="9"/>
        <v>1031</v>
      </c>
      <c r="N28" s="1">
        <f t="shared" si="3"/>
        <v>630</v>
      </c>
      <c r="O28" s="1">
        <f t="shared" si="3"/>
        <v>680</v>
      </c>
      <c r="P28" s="9">
        <f t="shared" si="10"/>
        <v>780.33333333333337</v>
      </c>
      <c r="Q28" s="35">
        <f t="shared" si="4"/>
        <v>1.2755755346683013</v>
      </c>
    </row>
    <row r="29" spans="1:17" x14ac:dyDescent="0.25">
      <c r="B29" s="108" t="s">
        <v>35</v>
      </c>
      <c r="C29" s="3">
        <f t="shared" si="5"/>
        <v>609</v>
      </c>
      <c r="D29" s="3">
        <f t="shared" si="5"/>
        <v>598</v>
      </c>
      <c r="E29" s="3">
        <f t="shared" si="5"/>
        <v>684</v>
      </c>
      <c r="F29" s="9">
        <f t="shared" si="6"/>
        <v>630.33333333333337</v>
      </c>
      <c r="G29" s="19">
        <f t="shared" si="0"/>
        <v>1.0303773327884485</v>
      </c>
      <c r="H29" s="24">
        <f t="shared" si="7"/>
        <v>743</v>
      </c>
      <c r="I29" s="1">
        <f t="shared" si="1"/>
        <v>798</v>
      </c>
      <c r="J29" s="1">
        <f t="shared" si="1"/>
        <v>1236</v>
      </c>
      <c r="K29" s="9">
        <f t="shared" si="8"/>
        <v>925.66666666666663</v>
      </c>
      <c r="L29" s="19">
        <f t="shared" si="2"/>
        <v>1.5131453480452255</v>
      </c>
      <c r="M29" s="24">
        <f t="shared" si="9"/>
        <v>1362</v>
      </c>
      <c r="N29" s="1">
        <f t="shared" si="3"/>
        <v>1251</v>
      </c>
      <c r="O29" s="1">
        <f t="shared" si="3"/>
        <v>940</v>
      </c>
      <c r="P29" s="9">
        <f t="shared" si="10"/>
        <v>1184.3333333333333</v>
      </c>
      <c r="Q29" s="35">
        <f t="shared" si="4"/>
        <v>1.9359760250647049</v>
      </c>
    </row>
    <row r="30" spans="1:17" x14ac:dyDescent="0.25">
      <c r="B30" s="108" t="s">
        <v>36</v>
      </c>
      <c r="C30" s="3">
        <f t="shared" si="5"/>
        <v>2359</v>
      </c>
      <c r="D30" s="3">
        <f t="shared" si="5"/>
        <v>1848</v>
      </c>
      <c r="E30" s="3">
        <f t="shared" si="5"/>
        <v>1800</v>
      </c>
      <c r="F30" s="9">
        <f t="shared" si="6"/>
        <v>2002.3333333333333</v>
      </c>
      <c r="G30" s="19">
        <f t="shared" si="0"/>
        <v>3.2731235526495026</v>
      </c>
      <c r="H30" s="24">
        <f t="shared" si="7"/>
        <v>1018</v>
      </c>
      <c r="I30" s="1">
        <f t="shared" si="1"/>
        <v>812</v>
      </c>
      <c r="J30" s="1">
        <f t="shared" si="1"/>
        <v>738</v>
      </c>
      <c r="K30" s="9">
        <f t="shared" si="8"/>
        <v>856</v>
      </c>
      <c r="L30" s="19">
        <f t="shared" si="2"/>
        <v>1.3992644053943604</v>
      </c>
      <c r="M30" s="24">
        <f t="shared" si="9"/>
        <v>683</v>
      </c>
      <c r="N30" s="1">
        <f t="shared" si="3"/>
        <v>1210</v>
      </c>
      <c r="O30" s="1">
        <f t="shared" si="3"/>
        <v>884</v>
      </c>
      <c r="P30" s="9">
        <f t="shared" si="10"/>
        <v>925.66666666666663</v>
      </c>
      <c r="Q30" s="35">
        <f t="shared" si="4"/>
        <v>1.5131453480452255</v>
      </c>
    </row>
    <row r="31" spans="1:17" x14ac:dyDescent="0.25">
      <c r="B31" s="109" t="s">
        <v>37</v>
      </c>
      <c r="C31" s="5">
        <f t="shared" si="5"/>
        <v>2872</v>
      </c>
      <c r="D31" s="5">
        <f t="shared" si="5"/>
        <v>2118</v>
      </c>
      <c r="E31" s="5">
        <f t="shared" si="5"/>
        <v>2058</v>
      </c>
      <c r="F31" s="10">
        <f t="shared" si="6"/>
        <v>2349.3333333333335</v>
      </c>
      <c r="G31" s="260">
        <f t="shared" si="0"/>
        <v>3.8403487263315625</v>
      </c>
      <c r="H31" s="37">
        <f t="shared" si="7"/>
        <v>776</v>
      </c>
      <c r="I31" s="38">
        <f t="shared" si="1"/>
        <v>683</v>
      </c>
      <c r="J31" s="38">
        <f t="shared" si="1"/>
        <v>748</v>
      </c>
      <c r="K31" s="10">
        <f t="shared" si="8"/>
        <v>735.66666666666663</v>
      </c>
      <c r="L31" s="36">
        <f t="shared" si="2"/>
        <v>1.2025609589974118</v>
      </c>
      <c r="M31" s="37">
        <f t="shared" si="9"/>
        <v>776</v>
      </c>
      <c r="N31" s="38">
        <f t="shared" si="3"/>
        <v>774</v>
      </c>
      <c r="O31" s="38">
        <f t="shared" si="3"/>
        <v>724</v>
      </c>
      <c r="P31" s="10">
        <f t="shared" si="10"/>
        <v>758</v>
      </c>
      <c r="Q31" s="39">
        <f t="shared" si="4"/>
        <v>1.2390682468328567</v>
      </c>
    </row>
    <row r="33" spans="2:7" x14ac:dyDescent="0.25">
      <c r="B33" s="2" t="s">
        <v>22</v>
      </c>
      <c r="C33" s="7" t="s">
        <v>16</v>
      </c>
      <c r="D33" s="8" t="s">
        <v>17</v>
      </c>
      <c r="E33" s="8" t="s">
        <v>18</v>
      </c>
      <c r="F33" s="8" t="s">
        <v>31</v>
      </c>
      <c r="G33" s="32" t="s">
        <v>20</v>
      </c>
    </row>
    <row r="34" spans="2:7" x14ac:dyDescent="0.25">
      <c r="B34" s="13" t="s">
        <v>23</v>
      </c>
      <c r="C34" s="11">
        <f>K14</f>
        <v>461</v>
      </c>
      <c r="D34" s="12">
        <f>K15</f>
        <v>753</v>
      </c>
      <c r="E34" s="12">
        <f>K16</f>
        <v>573</v>
      </c>
      <c r="F34" s="28">
        <f>K17</f>
        <v>660</v>
      </c>
      <c r="G34" s="15">
        <f>AVERAGE(C34:F34)</f>
        <v>611.75</v>
      </c>
    </row>
    <row r="35" spans="2:7" x14ac:dyDescent="0.25">
      <c r="B35" s="14" t="s">
        <v>25</v>
      </c>
      <c r="C35" s="4">
        <f>K18</f>
        <v>857</v>
      </c>
      <c r="D35" s="5">
        <f>K19</f>
        <v>558</v>
      </c>
      <c r="E35" s="5">
        <f>K20</f>
        <v>836</v>
      </c>
      <c r="F35" s="5">
        <f>K21</f>
        <v>418</v>
      </c>
      <c r="G35" s="10">
        <f>AVERAGE(C35:F35)</f>
        <v>667.25</v>
      </c>
    </row>
    <row r="37" spans="2:7" x14ac:dyDescent="0.25">
      <c r="B37" s="27" t="s">
        <v>24</v>
      </c>
      <c r="C37" s="189" t="s">
        <v>28</v>
      </c>
    </row>
  </sheetData>
  <mergeCells count="4">
    <mergeCell ref="B24:B25"/>
    <mergeCell ref="C24:G24"/>
    <mergeCell ref="H24:L24"/>
    <mergeCell ref="M24:Q2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39"/>
  <sheetViews>
    <sheetView topLeftCell="A16" workbookViewId="0">
      <selection activeCell="L37" sqref="L37"/>
    </sheetView>
  </sheetViews>
  <sheetFormatPr defaultRowHeight="15" x14ac:dyDescent="0.25"/>
  <cols>
    <col min="1" max="1" width="4.28515625" customWidth="1"/>
    <col min="2" max="2" width="14.7109375" customWidth="1"/>
  </cols>
  <sheetData>
    <row r="3" spans="1:13" x14ac:dyDescent="0.25">
      <c r="A3" s="72" t="s">
        <v>0</v>
      </c>
      <c r="B3" s="71"/>
      <c r="C3" s="71"/>
      <c r="D3" s="72" t="s">
        <v>1</v>
      </c>
      <c r="E3" s="71"/>
      <c r="F3" s="71"/>
      <c r="G3" s="71"/>
      <c r="H3" s="71"/>
      <c r="I3" s="71"/>
      <c r="J3" s="71"/>
      <c r="K3" s="72" t="s">
        <v>49</v>
      </c>
      <c r="L3" s="71"/>
      <c r="M3" s="71"/>
    </row>
    <row r="4" spans="1:13" x14ac:dyDescent="0.25">
      <c r="A4" s="72" t="s">
        <v>2</v>
      </c>
      <c r="B4" s="71"/>
      <c r="C4" s="71"/>
      <c r="D4" s="71"/>
      <c r="E4" s="71"/>
      <c r="F4" s="71"/>
      <c r="G4" s="71"/>
      <c r="H4" s="71"/>
      <c r="I4" s="72" t="s">
        <v>3</v>
      </c>
      <c r="J4" s="71"/>
      <c r="K4" s="72" t="s">
        <v>50</v>
      </c>
      <c r="L4" s="71"/>
      <c r="M4" s="71"/>
    </row>
    <row r="5" spans="1:13" x14ac:dyDescent="0.25">
      <c r="A5" s="72" t="s">
        <v>4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</row>
    <row r="6" spans="1:13" x14ac:dyDescent="0.25">
      <c r="A6" s="72" t="s">
        <v>46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</row>
    <row r="7" spans="1:13" x14ac:dyDescent="0.25">
      <c r="A7" s="72" t="s">
        <v>51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</row>
    <row r="8" spans="1:13" x14ac:dyDescent="0.25">
      <c r="A8" s="72" t="s">
        <v>5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</row>
    <row r="9" spans="1:13" x14ac:dyDescent="0.25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</row>
    <row r="10" spans="1:13" x14ac:dyDescent="0.25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</row>
    <row r="11" spans="1:13" x14ac:dyDescent="0.25">
      <c r="A11" s="58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</row>
    <row r="12" spans="1:13" x14ac:dyDescent="0.25">
      <c r="A12" s="71"/>
      <c r="B12" s="71" t="s">
        <v>6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</row>
    <row r="13" spans="1:13" x14ac:dyDescent="0.25">
      <c r="A13" s="71"/>
      <c r="B13" s="73">
        <v>1</v>
      </c>
      <c r="C13" s="73">
        <v>2</v>
      </c>
      <c r="D13" s="73">
        <v>3</v>
      </c>
      <c r="E13" s="73">
        <v>4</v>
      </c>
      <c r="F13" s="73">
        <v>5</v>
      </c>
      <c r="G13" s="73">
        <v>6</v>
      </c>
      <c r="H13" s="73">
        <v>7</v>
      </c>
      <c r="I13" s="73">
        <v>8</v>
      </c>
      <c r="J13" s="73">
        <v>9</v>
      </c>
      <c r="K13" s="73">
        <v>10</v>
      </c>
      <c r="L13" s="73">
        <v>11</v>
      </c>
      <c r="M13" s="73">
        <v>12</v>
      </c>
    </row>
    <row r="14" spans="1:13" x14ac:dyDescent="0.25">
      <c r="A14" s="73" t="s">
        <v>7</v>
      </c>
      <c r="B14" s="74">
        <v>4339</v>
      </c>
      <c r="C14" s="75">
        <v>4067</v>
      </c>
      <c r="D14" s="75">
        <v>4050</v>
      </c>
      <c r="E14" s="75">
        <v>745</v>
      </c>
      <c r="F14" s="75">
        <v>733</v>
      </c>
      <c r="G14" s="75">
        <v>884</v>
      </c>
      <c r="H14" s="75">
        <v>561</v>
      </c>
      <c r="I14" s="75">
        <v>561</v>
      </c>
      <c r="J14" s="75">
        <v>721</v>
      </c>
      <c r="K14" s="75">
        <v>379</v>
      </c>
      <c r="L14" s="75"/>
      <c r="M14" s="76"/>
    </row>
    <row r="15" spans="1:13" x14ac:dyDescent="0.25">
      <c r="A15" s="73" t="s">
        <v>8</v>
      </c>
      <c r="B15" s="77">
        <v>2243</v>
      </c>
      <c r="C15" s="78">
        <v>2295</v>
      </c>
      <c r="D15" s="78">
        <v>2237</v>
      </c>
      <c r="E15" s="78">
        <v>648</v>
      </c>
      <c r="F15" s="78">
        <v>819</v>
      </c>
      <c r="G15" s="78">
        <v>772</v>
      </c>
      <c r="H15" s="78">
        <v>792</v>
      </c>
      <c r="I15" s="78">
        <v>665</v>
      </c>
      <c r="J15" s="78">
        <v>567</v>
      </c>
      <c r="K15" s="78">
        <v>405</v>
      </c>
      <c r="L15" s="78"/>
      <c r="M15" s="79"/>
    </row>
    <row r="16" spans="1:13" x14ac:dyDescent="0.25">
      <c r="A16" s="73" t="s">
        <v>9</v>
      </c>
      <c r="B16" s="77">
        <v>1128</v>
      </c>
      <c r="C16" s="78">
        <v>578</v>
      </c>
      <c r="D16" s="78">
        <v>622</v>
      </c>
      <c r="E16" s="78">
        <v>465</v>
      </c>
      <c r="F16" s="78">
        <v>507</v>
      </c>
      <c r="G16" s="78">
        <v>474</v>
      </c>
      <c r="H16" s="78">
        <v>433</v>
      </c>
      <c r="I16" s="78">
        <v>478</v>
      </c>
      <c r="J16" s="78">
        <v>519</v>
      </c>
      <c r="K16" s="78">
        <v>416</v>
      </c>
      <c r="L16" s="78"/>
      <c r="M16" s="79"/>
    </row>
    <row r="17" spans="1:17" x14ac:dyDescent="0.25">
      <c r="A17" s="73" t="s">
        <v>10</v>
      </c>
      <c r="B17" s="77">
        <v>13784</v>
      </c>
      <c r="C17" s="78">
        <v>9607</v>
      </c>
      <c r="D17" s="78">
        <v>9066</v>
      </c>
      <c r="E17" s="78">
        <v>3755</v>
      </c>
      <c r="F17" s="78">
        <v>4826</v>
      </c>
      <c r="G17" s="78">
        <v>4169</v>
      </c>
      <c r="H17" s="78">
        <v>1419</v>
      </c>
      <c r="I17" s="78">
        <v>1387</v>
      </c>
      <c r="J17" s="78">
        <v>1567</v>
      </c>
      <c r="K17" s="78">
        <v>452</v>
      </c>
      <c r="L17" s="78"/>
      <c r="M17" s="79"/>
    </row>
    <row r="18" spans="1:17" x14ac:dyDescent="0.25">
      <c r="A18" s="73" t="s">
        <v>11</v>
      </c>
      <c r="B18" s="77">
        <v>7216</v>
      </c>
      <c r="C18" s="78">
        <v>6852</v>
      </c>
      <c r="D18" s="78">
        <v>7227</v>
      </c>
      <c r="E18" s="78">
        <v>2804</v>
      </c>
      <c r="F18" s="78">
        <v>3045</v>
      </c>
      <c r="G18" s="78">
        <v>2362</v>
      </c>
      <c r="H18" s="78">
        <v>1004</v>
      </c>
      <c r="I18" s="78">
        <v>938</v>
      </c>
      <c r="J18" s="78">
        <v>1074</v>
      </c>
      <c r="K18" s="78">
        <v>488</v>
      </c>
      <c r="L18" s="78"/>
      <c r="M18" s="79"/>
    </row>
    <row r="19" spans="1:17" x14ac:dyDescent="0.25">
      <c r="A19" s="73" t="s">
        <v>12</v>
      </c>
      <c r="B19" s="77">
        <v>634</v>
      </c>
      <c r="C19" s="78">
        <v>593</v>
      </c>
      <c r="D19" s="78">
        <v>631</v>
      </c>
      <c r="E19" s="78">
        <v>503</v>
      </c>
      <c r="F19" s="78">
        <v>533</v>
      </c>
      <c r="G19" s="78">
        <v>534</v>
      </c>
      <c r="H19" s="78">
        <v>504</v>
      </c>
      <c r="I19" s="78">
        <v>510</v>
      </c>
      <c r="J19" s="78">
        <v>678</v>
      </c>
      <c r="K19" s="78">
        <v>450</v>
      </c>
      <c r="L19" s="78"/>
      <c r="M19" s="79"/>
    </row>
    <row r="20" spans="1:17" x14ac:dyDescent="0.25">
      <c r="A20" s="73" t="s">
        <v>13</v>
      </c>
      <c r="B20" s="77">
        <v>1465</v>
      </c>
      <c r="C20" s="78">
        <v>1059</v>
      </c>
      <c r="D20" s="78">
        <v>972</v>
      </c>
      <c r="E20" s="78">
        <v>731</v>
      </c>
      <c r="F20" s="78">
        <v>677</v>
      </c>
      <c r="G20" s="78">
        <v>662</v>
      </c>
      <c r="H20" s="78">
        <v>632</v>
      </c>
      <c r="I20" s="78">
        <v>559</v>
      </c>
      <c r="J20" s="78">
        <v>572</v>
      </c>
      <c r="K20" s="78">
        <v>498</v>
      </c>
      <c r="L20" s="78"/>
      <c r="M20" s="79"/>
    </row>
    <row r="21" spans="1:17" x14ac:dyDescent="0.25">
      <c r="A21" s="73" t="s">
        <v>14</v>
      </c>
      <c r="B21" s="80">
        <v>11550</v>
      </c>
      <c r="C21" s="81">
        <v>10050</v>
      </c>
      <c r="D21" s="81">
        <v>9761</v>
      </c>
      <c r="E21" s="81">
        <v>817</v>
      </c>
      <c r="F21" s="81">
        <v>1167</v>
      </c>
      <c r="G21" s="81">
        <v>712</v>
      </c>
      <c r="H21" s="81">
        <v>642</v>
      </c>
      <c r="I21" s="81">
        <v>604</v>
      </c>
      <c r="J21" s="81">
        <v>629</v>
      </c>
      <c r="K21" s="81">
        <v>428</v>
      </c>
      <c r="L21" s="81"/>
      <c r="M21" s="82"/>
    </row>
    <row r="23" spans="1:17" ht="15.75" thickBot="1" x14ac:dyDescent="0.3"/>
    <row r="24" spans="1:17" x14ac:dyDescent="0.25">
      <c r="B24" s="230" t="s">
        <v>15</v>
      </c>
      <c r="C24" s="229" t="s">
        <v>19</v>
      </c>
      <c r="D24" s="227"/>
      <c r="E24" s="227"/>
      <c r="F24" s="227"/>
      <c r="G24" s="228"/>
      <c r="H24" s="229" t="s">
        <v>26</v>
      </c>
      <c r="I24" s="227"/>
      <c r="J24" s="227"/>
      <c r="K24" s="227"/>
      <c r="L24" s="228"/>
      <c r="M24" s="229" t="s">
        <v>27</v>
      </c>
      <c r="N24" s="227"/>
      <c r="O24" s="227"/>
      <c r="P24" s="227"/>
      <c r="Q24" s="228"/>
    </row>
    <row r="25" spans="1:17" x14ac:dyDescent="0.25">
      <c r="B25" s="231"/>
      <c r="C25" s="16" t="s">
        <v>16</v>
      </c>
      <c r="D25" s="8" t="s">
        <v>17</v>
      </c>
      <c r="E25" s="8" t="s">
        <v>18</v>
      </c>
      <c r="F25" s="2" t="s">
        <v>20</v>
      </c>
      <c r="G25" s="17" t="s">
        <v>21</v>
      </c>
      <c r="H25" s="16" t="s">
        <v>16</v>
      </c>
      <c r="I25" s="8" t="s">
        <v>17</v>
      </c>
      <c r="J25" s="8" t="s">
        <v>18</v>
      </c>
      <c r="K25" s="2" t="s">
        <v>20</v>
      </c>
      <c r="L25" s="17" t="s">
        <v>21</v>
      </c>
      <c r="M25" s="16" t="s">
        <v>16</v>
      </c>
      <c r="N25" s="8" t="s">
        <v>17</v>
      </c>
      <c r="O25" s="8" t="s">
        <v>18</v>
      </c>
      <c r="P25" s="2" t="s">
        <v>20</v>
      </c>
      <c r="Q25" s="17" t="s">
        <v>21</v>
      </c>
    </row>
    <row r="26" spans="1:17" x14ac:dyDescent="0.25">
      <c r="B26" s="42" t="s">
        <v>43</v>
      </c>
      <c r="C26" s="18">
        <f>B14</f>
        <v>4339</v>
      </c>
      <c r="D26" s="3">
        <f>C14</f>
        <v>4067</v>
      </c>
      <c r="E26" s="3">
        <f>D14</f>
        <v>4050</v>
      </c>
      <c r="F26" s="9">
        <f>AVERAGE(C26:E26)</f>
        <v>4152</v>
      </c>
      <c r="G26" s="30">
        <f t="shared" ref="G26:G33" si="0">F26/$G$36</f>
        <v>10.053268765133172</v>
      </c>
      <c r="H26" s="24">
        <f>E14</f>
        <v>745</v>
      </c>
      <c r="I26" s="29">
        <f t="shared" ref="I26:J33" si="1">F14</f>
        <v>733</v>
      </c>
      <c r="J26" s="29">
        <f t="shared" si="1"/>
        <v>884</v>
      </c>
      <c r="K26" s="9">
        <f>AVERAGE(H26:J26)</f>
        <v>787.33333333333337</v>
      </c>
      <c r="L26" s="125">
        <f t="shared" ref="L26:L33" si="2">K26/$G$36</f>
        <v>1.9063761097659404</v>
      </c>
      <c r="M26" s="24">
        <f>H14</f>
        <v>561</v>
      </c>
      <c r="N26" s="1">
        <f t="shared" ref="N26:O33" si="3">I14</f>
        <v>561</v>
      </c>
      <c r="O26" s="1">
        <f t="shared" si="3"/>
        <v>721</v>
      </c>
      <c r="P26" s="9">
        <f>AVERAGE(M26:O26)</f>
        <v>614.33333333333337</v>
      </c>
      <c r="Q26" s="125">
        <f t="shared" ref="Q26:Q33" si="4">P26/$G$36</f>
        <v>1.487489911218725</v>
      </c>
    </row>
    <row r="27" spans="1:17" x14ac:dyDescent="0.25">
      <c r="B27" s="42" t="s">
        <v>40</v>
      </c>
      <c r="C27" s="18">
        <f t="shared" ref="C27:E33" si="5">B15</f>
        <v>2243</v>
      </c>
      <c r="D27" s="3">
        <f t="shared" si="5"/>
        <v>2295</v>
      </c>
      <c r="E27" s="3">
        <f t="shared" si="5"/>
        <v>2237</v>
      </c>
      <c r="F27" s="9">
        <f t="shared" ref="F27:F33" si="6">AVERAGE(C27:E27)</f>
        <v>2258.3333333333335</v>
      </c>
      <c r="G27" s="30">
        <f t="shared" si="0"/>
        <v>5.4681194511702991</v>
      </c>
      <c r="H27" s="24">
        <f t="shared" ref="H27:H33" si="7">E15</f>
        <v>648</v>
      </c>
      <c r="I27" s="29">
        <f t="shared" si="1"/>
        <v>819</v>
      </c>
      <c r="J27" s="29">
        <f t="shared" si="1"/>
        <v>772</v>
      </c>
      <c r="K27" s="9">
        <f t="shared" ref="K27:K33" si="8">AVERAGE(H27:J27)</f>
        <v>746.33333333333337</v>
      </c>
      <c r="L27" s="125">
        <f t="shared" si="2"/>
        <v>1.8071025020177562</v>
      </c>
      <c r="M27" s="24">
        <f t="shared" ref="M27:M33" si="9">H15</f>
        <v>792</v>
      </c>
      <c r="N27" s="1">
        <f t="shared" si="3"/>
        <v>665</v>
      </c>
      <c r="O27" s="1">
        <f t="shared" si="3"/>
        <v>567</v>
      </c>
      <c r="P27" s="9">
        <f t="shared" ref="P27:P33" si="10">AVERAGE(M27:O27)</f>
        <v>674.66666666666663</v>
      </c>
      <c r="Q27" s="125">
        <f t="shared" si="4"/>
        <v>1.6335754640839386</v>
      </c>
    </row>
    <row r="28" spans="1:17" x14ac:dyDescent="0.25">
      <c r="B28" s="42" t="s">
        <v>34</v>
      </c>
      <c r="C28" s="18">
        <f t="shared" si="5"/>
        <v>1128</v>
      </c>
      <c r="D28" s="3">
        <f t="shared" si="5"/>
        <v>578</v>
      </c>
      <c r="E28" s="3">
        <f t="shared" si="5"/>
        <v>622</v>
      </c>
      <c r="F28" s="9">
        <f t="shared" si="6"/>
        <v>776</v>
      </c>
      <c r="G28" s="19">
        <f t="shared" si="0"/>
        <v>1.8789346246973366</v>
      </c>
      <c r="H28" s="24">
        <f t="shared" si="7"/>
        <v>465</v>
      </c>
      <c r="I28" s="1">
        <f t="shared" si="1"/>
        <v>507</v>
      </c>
      <c r="J28" s="1">
        <f t="shared" si="1"/>
        <v>474</v>
      </c>
      <c r="K28" s="9">
        <f t="shared" si="8"/>
        <v>482</v>
      </c>
      <c r="L28" s="19">
        <f t="shared" si="2"/>
        <v>1.1670702179176755</v>
      </c>
      <c r="M28" s="24">
        <f t="shared" si="9"/>
        <v>433</v>
      </c>
      <c r="N28" s="1">
        <f t="shared" si="3"/>
        <v>478</v>
      </c>
      <c r="O28" s="1">
        <f t="shared" si="3"/>
        <v>519</v>
      </c>
      <c r="P28" s="9">
        <f t="shared" si="10"/>
        <v>476.66666666666669</v>
      </c>
      <c r="Q28" s="19">
        <f t="shared" si="4"/>
        <v>1.1541565778853915</v>
      </c>
    </row>
    <row r="29" spans="1:17" x14ac:dyDescent="0.25">
      <c r="B29" s="42" t="s">
        <v>33</v>
      </c>
      <c r="C29" s="18">
        <f t="shared" si="5"/>
        <v>13784</v>
      </c>
      <c r="D29" s="3">
        <f t="shared" si="5"/>
        <v>9607</v>
      </c>
      <c r="E29" s="3">
        <f t="shared" si="5"/>
        <v>9066</v>
      </c>
      <c r="F29" s="9">
        <f t="shared" si="6"/>
        <v>10819</v>
      </c>
      <c r="G29" s="30">
        <f t="shared" si="0"/>
        <v>26.196125907990314</v>
      </c>
      <c r="H29" s="24">
        <f t="shared" si="7"/>
        <v>3755</v>
      </c>
      <c r="I29" s="1">
        <f t="shared" si="1"/>
        <v>4826</v>
      </c>
      <c r="J29" s="1">
        <f t="shared" si="1"/>
        <v>4169</v>
      </c>
      <c r="K29" s="9">
        <f t="shared" si="8"/>
        <v>4250</v>
      </c>
      <c r="L29" s="30">
        <f t="shared" si="2"/>
        <v>10.290556900726392</v>
      </c>
      <c r="M29" s="24">
        <f t="shared" si="9"/>
        <v>1419</v>
      </c>
      <c r="N29" s="1">
        <f t="shared" si="3"/>
        <v>1387</v>
      </c>
      <c r="O29" s="1">
        <f t="shared" si="3"/>
        <v>1567</v>
      </c>
      <c r="P29" s="9">
        <f t="shared" si="10"/>
        <v>1457.6666666666667</v>
      </c>
      <c r="Q29" s="30">
        <f t="shared" si="4"/>
        <v>3.5294592413236483</v>
      </c>
    </row>
    <row r="30" spans="1:17" x14ac:dyDescent="0.25">
      <c r="B30" s="42" t="s">
        <v>32</v>
      </c>
      <c r="C30" s="18">
        <f t="shared" si="5"/>
        <v>7216</v>
      </c>
      <c r="D30" s="3">
        <f t="shared" si="5"/>
        <v>6852</v>
      </c>
      <c r="E30" s="3">
        <f t="shared" si="5"/>
        <v>7227</v>
      </c>
      <c r="F30" s="9">
        <f t="shared" si="6"/>
        <v>7098.333333333333</v>
      </c>
      <c r="G30" s="30">
        <f t="shared" si="0"/>
        <v>17.18724778046812</v>
      </c>
      <c r="H30" s="24">
        <f t="shared" si="7"/>
        <v>2804</v>
      </c>
      <c r="I30" s="1">
        <f t="shared" si="1"/>
        <v>3045</v>
      </c>
      <c r="J30" s="1">
        <f t="shared" si="1"/>
        <v>2362</v>
      </c>
      <c r="K30" s="9">
        <f t="shared" si="8"/>
        <v>2737</v>
      </c>
      <c r="L30" s="30">
        <f t="shared" si="2"/>
        <v>6.6271186440677967</v>
      </c>
      <c r="M30" s="24">
        <f t="shared" si="9"/>
        <v>1004</v>
      </c>
      <c r="N30" s="1">
        <f t="shared" si="3"/>
        <v>938</v>
      </c>
      <c r="O30" s="1">
        <f t="shared" si="3"/>
        <v>1074</v>
      </c>
      <c r="P30" s="9">
        <f t="shared" si="10"/>
        <v>1005.3333333333334</v>
      </c>
      <c r="Q30" s="125">
        <f t="shared" si="4"/>
        <v>2.434221146085553</v>
      </c>
    </row>
    <row r="31" spans="1:17" x14ac:dyDescent="0.25">
      <c r="B31" s="42" t="s">
        <v>57</v>
      </c>
      <c r="C31" s="18">
        <f t="shared" si="5"/>
        <v>634</v>
      </c>
      <c r="D31" s="3">
        <f t="shared" si="5"/>
        <v>593</v>
      </c>
      <c r="E31" s="3">
        <f t="shared" si="5"/>
        <v>631</v>
      </c>
      <c r="F31" s="9">
        <f t="shared" si="6"/>
        <v>619.33333333333337</v>
      </c>
      <c r="G31" s="30">
        <f t="shared" si="0"/>
        <v>1.4995964487489912</v>
      </c>
      <c r="H31" s="24">
        <f t="shared" si="7"/>
        <v>503</v>
      </c>
      <c r="I31" s="1">
        <f t="shared" si="1"/>
        <v>533</v>
      </c>
      <c r="J31" s="1">
        <f t="shared" si="1"/>
        <v>534</v>
      </c>
      <c r="K31" s="9">
        <f t="shared" si="8"/>
        <v>523.33333333333337</v>
      </c>
      <c r="L31" s="125">
        <f t="shared" si="2"/>
        <v>1.2671509281678774</v>
      </c>
      <c r="M31" s="24">
        <f t="shared" si="9"/>
        <v>504</v>
      </c>
      <c r="N31" s="1">
        <f t="shared" si="3"/>
        <v>510</v>
      </c>
      <c r="O31" s="1">
        <f t="shared" si="3"/>
        <v>678</v>
      </c>
      <c r="P31" s="9">
        <f t="shared" si="10"/>
        <v>564</v>
      </c>
      <c r="Q31" s="19">
        <f t="shared" si="4"/>
        <v>1.3656174334140436</v>
      </c>
    </row>
    <row r="32" spans="1:17" x14ac:dyDescent="0.25">
      <c r="B32" s="42" t="s">
        <v>58</v>
      </c>
      <c r="C32" s="18">
        <f t="shared" si="5"/>
        <v>1465</v>
      </c>
      <c r="D32" s="3">
        <f t="shared" si="5"/>
        <v>1059</v>
      </c>
      <c r="E32" s="3">
        <f t="shared" si="5"/>
        <v>972</v>
      </c>
      <c r="F32" s="9">
        <f t="shared" si="6"/>
        <v>1165.3333333333333</v>
      </c>
      <c r="G32" s="125">
        <f t="shared" si="0"/>
        <v>2.8216303470540756</v>
      </c>
      <c r="H32" s="24">
        <f t="shared" si="7"/>
        <v>731</v>
      </c>
      <c r="I32" s="1">
        <f t="shared" si="1"/>
        <v>677</v>
      </c>
      <c r="J32" s="1">
        <f t="shared" si="1"/>
        <v>662</v>
      </c>
      <c r="K32" s="9">
        <f t="shared" si="8"/>
        <v>690</v>
      </c>
      <c r="L32" s="125">
        <f t="shared" si="2"/>
        <v>1.6707021791767553</v>
      </c>
      <c r="M32" s="24">
        <f t="shared" si="9"/>
        <v>632</v>
      </c>
      <c r="N32" s="1">
        <f t="shared" si="3"/>
        <v>559</v>
      </c>
      <c r="O32" s="1">
        <f t="shared" si="3"/>
        <v>572</v>
      </c>
      <c r="P32" s="9">
        <f t="shared" si="10"/>
        <v>587.66666666666663</v>
      </c>
      <c r="Q32" s="19">
        <f t="shared" si="4"/>
        <v>1.4229217110573043</v>
      </c>
    </row>
    <row r="33" spans="2:17" ht="15.75" thickBot="1" x14ac:dyDescent="0.3">
      <c r="B33" s="43" t="s">
        <v>38</v>
      </c>
      <c r="C33" s="20">
        <f t="shared" si="5"/>
        <v>11550</v>
      </c>
      <c r="D33" s="21">
        <f t="shared" si="5"/>
        <v>10050</v>
      </c>
      <c r="E33" s="21">
        <f t="shared" si="5"/>
        <v>9761</v>
      </c>
      <c r="F33" s="22">
        <f t="shared" si="6"/>
        <v>10453.666666666666</v>
      </c>
      <c r="G33" s="95">
        <f t="shared" si="0"/>
        <v>25.311541565778853</v>
      </c>
      <c r="H33" s="25">
        <f t="shared" si="7"/>
        <v>817</v>
      </c>
      <c r="I33" s="26">
        <f t="shared" si="1"/>
        <v>1167</v>
      </c>
      <c r="J33" s="26">
        <f t="shared" si="1"/>
        <v>712</v>
      </c>
      <c r="K33" s="22">
        <f t="shared" si="8"/>
        <v>898.66666666666663</v>
      </c>
      <c r="L33" s="23">
        <f t="shared" si="2"/>
        <v>2.1759483454398709</v>
      </c>
      <c r="M33" s="25">
        <f t="shared" si="9"/>
        <v>642</v>
      </c>
      <c r="N33" s="26">
        <f t="shared" si="3"/>
        <v>604</v>
      </c>
      <c r="O33" s="26">
        <f t="shared" si="3"/>
        <v>629</v>
      </c>
      <c r="P33" s="22">
        <f t="shared" si="10"/>
        <v>625</v>
      </c>
      <c r="Q33" s="23">
        <f t="shared" si="4"/>
        <v>1.513317191283293</v>
      </c>
    </row>
    <row r="35" spans="2:17" x14ac:dyDescent="0.25">
      <c r="B35" s="2" t="s">
        <v>22</v>
      </c>
      <c r="C35" s="7" t="s">
        <v>16</v>
      </c>
      <c r="D35" s="8" t="s">
        <v>17</v>
      </c>
      <c r="E35" s="8" t="s">
        <v>18</v>
      </c>
      <c r="F35" s="8" t="s">
        <v>31</v>
      </c>
      <c r="G35" s="2" t="s">
        <v>20</v>
      </c>
    </row>
    <row r="36" spans="2:17" x14ac:dyDescent="0.25">
      <c r="B36" s="13" t="s">
        <v>23</v>
      </c>
      <c r="C36" s="11">
        <f>K14</f>
        <v>379</v>
      </c>
      <c r="D36" s="12">
        <f>K15</f>
        <v>405</v>
      </c>
      <c r="E36" s="12">
        <f>K16</f>
        <v>416</v>
      </c>
      <c r="F36" s="12">
        <f>K17</f>
        <v>452</v>
      </c>
      <c r="G36" s="15">
        <f>AVERAGE(C36:F36)</f>
        <v>413</v>
      </c>
    </row>
    <row r="37" spans="2:17" x14ac:dyDescent="0.25">
      <c r="B37" s="14" t="s">
        <v>25</v>
      </c>
      <c r="C37" s="4">
        <f>K18</f>
        <v>488</v>
      </c>
      <c r="D37" s="5">
        <f>K19</f>
        <v>450</v>
      </c>
      <c r="E37" s="5">
        <f>K20</f>
        <v>498</v>
      </c>
      <c r="F37" s="5">
        <f>K21</f>
        <v>428</v>
      </c>
      <c r="G37" s="10">
        <f>AVERAGE(C37:F37)</f>
        <v>466</v>
      </c>
    </row>
    <row r="39" spans="2:17" x14ac:dyDescent="0.25">
      <c r="B39" s="27" t="s">
        <v>24</v>
      </c>
      <c r="C39" t="s">
        <v>29</v>
      </c>
      <c r="F39" s="31" t="s">
        <v>30</v>
      </c>
    </row>
  </sheetData>
  <mergeCells count="4">
    <mergeCell ref="C24:G24"/>
    <mergeCell ref="H24:L24"/>
    <mergeCell ref="M24:Q24"/>
    <mergeCell ref="B24:B2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37"/>
  <sheetViews>
    <sheetView topLeftCell="A13" workbookViewId="0">
      <selection activeCell="K35" sqref="K35"/>
    </sheetView>
  </sheetViews>
  <sheetFormatPr defaultRowHeight="15" x14ac:dyDescent="0.25"/>
  <cols>
    <col min="1" max="1" width="4.28515625" style="96" customWidth="1"/>
    <col min="2" max="2" width="14.7109375" style="96" customWidth="1"/>
    <col min="3" max="16384" width="9.140625" style="96"/>
  </cols>
  <sheetData>
    <row r="3" spans="1:13" x14ac:dyDescent="0.25">
      <c r="A3" s="113" t="s">
        <v>0</v>
      </c>
      <c r="B3" s="112"/>
      <c r="C3" s="112"/>
      <c r="D3" s="113" t="s">
        <v>1</v>
      </c>
      <c r="E3" s="112"/>
      <c r="F3" s="112"/>
      <c r="G3" s="112"/>
      <c r="H3" s="112"/>
      <c r="I3" s="112"/>
      <c r="J3" s="112"/>
      <c r="K3" s="113" t="s">
        <v>59</v>
      </c>
      <c r="L3" s="112"/>
      <c r="M3" s="112"/>
    </row>
    <row r="4" spans="1:13" x14ac:dyDescent="0.25">
      <c r="A4" s="113" t="s">
        <v>2</v>
      </c>
      <c r="B4" s="112"/>
      <c r="C4" s="112"/>
      <c r="D4" s="112"/>
      <c r="E4" s="112"/>
      <c r="F4" s="112"/>
      <c r="G4" s="112"/>
      <c r="H4" s="112"/>
      <c r="I4" s="113" t="s">
        <v>3</v>
      </c>
      <c r="J4" s="112"/>
      <c r="K4" s="113" t="s">
        <v>60</v>
      </c>
      <c r="L4" s="112"/>
      <c r="M4" s="112"/>
    </row>
    <row r="5" spans="1:13" x14ac:dyDescent="0.25">
      <c r="A5" s="113" t="s">
        <v>4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</row>
    <row r="6" spans="1:13" x14ac:dyDescent="0.25">
      <c r="A6" s="113" t="s">
        <v>61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</row>
    <row r="7" spans="1:13" x14ac:dyDescent="0.25">
      <c r="A7" s="113" t="s">
        <v>51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</row>
    <row r="8" spans="1:13" x14ac:dyDescent="0.25">
      <c r="A8" s="113" t="s">
        <v>5</v>
      </c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</row>
    <row r="12" spans="1:13" x14ac:dyDescent="0.25">
      <c r="A12" s="112"/>
      <c r="B12" s="112" t="s">
        <v>6</v>
      </c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</row>
    <row r="13" spans="1:13" x14ac:dyDescent="0.25">
      <c r="A13" s="112"/>
      <c r="B13" s="114">
        <v>1</v>
      </c>
      <c r="C13" s="114">
        <v>2</v>
      </c>
      <c r="D13" s="114">
        <v>3</v>
      </c>
      <c r="E13" s="114">
        <v>4</v>
      </c>
      <c r="F13" s="114">
        <v>5</v>
      </c>
      <c r="G13" s="114">
        <v>6</v>
      </c>
      <c r="H13" s="114">
        <v>7</v>
      </c>
      <c r="I13" s="114">
        <v>8</v>
      </c>
      <c r="J13" s="114">
        <v>9</v>
      </c>
      <c r="K13" s="114">
        <v>10</v>
      </c>
      <c r="L13" s="114">
        <v>11</v>
      </c>
      <c r="M13" s="114">
        <v>12</v>
      </c>
    </row>
    <row r="14" spans="1:13" x14ac:dyDescent="0.25">
      <c r="A14" s="114" t="s">
        <v>7</v>
      </c>
      <c r="B14" s="115">
        <v>583</v>
      </c>
      <c r="C14" s="116">
        <v>1579</v>
      </c>
      <c r="D14" s="116">
        <v>544</v>
      </c>
      <c r="E14" s="116">
        <v>493</v>
      </c>
      <c r="F14" s="116">
        <v>653</v>
      </c>
      <c r="G14" s="116">
        <v>840</v>
      </c>
      <c r="H14" s="116">
        <v>561</v>
      </c>
      <c r="I14" s="116">
        <v>626</v>
      </c>
      <c r="J14" s="116">
        <v>431</v>
      </c>
      <c r="K14" s="116">
        <v>275</v>
      </c>
      <c r="L14" s="116"/>
      <c r="M14" s="117"/>
    </row>
    <row r="15" spans="1:13" x14ac:dyDescent="0.25">
      <c r="A15" s="114" t="s">
        <v>8</v>
      </c>
      <c r="B15" s="118">
        <v>529</v>
      </c>
      <c r="C15" s="119">
        <v>611</v>
      </c>
      <c r="D15" s="119">
        <v>572</v>
      </c>
      <c r="E15" s="119">
        <v>467</v>
      </c>
      <c r="F15" s="119">
        <v>433</v>
      </c>
      <c r="G15" s="119">
        <v>523</v>
      </c>
      <c r="H15" s="119">
        <v>394</v>
      </c>
      <c r="I15" s="119">
        <v>456</v>
      </c>
      <c r="J15" s="119">
        <v>511</v>
      </c>
      <c r="K15" s="119">
        <v>390</v>
      </c>
      <c r="L15" s="119"/>
      <c r="M15" s="120"/>
    </row>
    <row r="16" spans="1:13" x14ac:dyDescent="0.25">
      <c r="A16" s="114" t="s">
        <v>9</v>
      </c>
      <c r="B16" s="118">
        <v>1921</v>
      </c>
      <c r="C16" s="119">
        <v>2801</v>
      </c>
      <c r="D16" s="119">
        <v>1908</v>
      </c>
      <c r="E16" s="119">
        <v>1763</v>
      </c>
      <c r="F16" s="119">
        <v>942</v>
      </c>
      <c r="G16" s="119">
        <v>793</v>
      </c>
      <c r="H16" s="119">
        <v>831</v>
      </c>
      <c r="I16" s="119">
        <v>809</v>
      </c>
      <c r="J16" s="119">
        <v>795</v>
      </c>
      <c r="K16" s="119">
        <v>655</v>
      </c>
      <c r="L16" s="119"/>
      <c r="M16" s="120"/>
    </row>
    <row r="17" spans="1:17" x14ac:dyDescent="0.25">
      <c r="A17" s="114" t="s">
        <v>10</v>
      </c>
      <c r="B17" s="118">
        <v>594</v>
      </c>
      <c r="C17" s="119">
        <v>1027</v>
      </c>
      <c r="D17" s="119">
        <v>628</v>
      </c>
      <c r="E17" s="119">
        <v>561</v>
      </c>
      <c r="F17" s="119">
        <v>972</v>
      </c>
      <c r="G17" s="119">
        <v>612</v>
      </c>
      <c r="H17" s="119">
        <v>895</v>
      </c>
      <c r="I17" s="119">
        <v>559</v>
      </c>
      <c r="J17" s="119">
        <v>541</v>
      </c>
      <c r="K17" s="119">
        <v>536</v>
      </c>
      <c r="L17" s="119"/>
      <c r="M17" s="120"/>
    </row>
    <row r="18" spans="1:17" x14ac:dyDescent="0.25">
      <c r="A18" s="114" t="s">
        <v>11</v>
      </c>
      <c r="B18" s="118">
        <v>4053</v>
      </c>
      <c r="C18" s="119">
        <v>7809</v>
      </c>
      <c r="D18" s="119">
        <v>12003</v>
      </c>
      <c r="E18" s="119">
        <v>2416</v>
      </c>
      <c r="F18" s="119">
        <v>3201</v>
      </c>
      <c r="G18" s="119">
        <v>2770</v>
      </c>
      <c r="H18" s="119">
        <v>606</v>
      </c>
      <c r="I18" s="119">
        <v>868</v>
      </c>
      <c r="J18" s="119">
        <v>854</v>
      </c>
      <c r="K18" s="119">
        <v>781</v>
      </c>
      <c r="L18" s="119"/>
      <c r="M18" s="120"/>
    </row>
    <row r="19" spans="1:17" x14ac:dyDescent="0.25">
      <c r="A19" s="114" t="s">
        <v>12</v>
      </c>
      <c r="B19" s="118">
        <v>696</v>
      </c>
      <c r="C19" s="119">
        <v>1080</v>
      </c>
      <c r="D19" s="119">
        <v>918</v>
      </c>
      <c r="E19" s="119">
        <v>902</v>
      </c>
      <c r="F19" s="119">
        <v>1026</v>
      </c>
      <c r="G19" s="119">
        <v>977</v>
      </c>
      <c r="H19" s="119">
        <v>894</v>
      </c>
      <c r="I19" s="119">
        <v>867</v>
      </c>
      <c r="J19" s="119">
        <v>835</v>
      </c>
      <c r="K19" s="119">
        <v>664</v>
      </c>
      <c r="L19" s="119"/>
      <c r="M19" s="120"/>
    </row>
    <row r="20" spans="1:17" x14ac:dyDescent="0.25">
      <c r="A20" s="114" t="s">
        <v>13</v>
      </c>
      <c r="B20" s="118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20"/>
    </row>
    <row r="21" spans="1:17" x14ac:dyDescent="0.25">
      <c r="A21" s="114" t="s">
        <v>14</v>
      </c>
      <c r="B21" s="121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3"/>
    </row>
    <row r="23" spans="1:17" ht="15.75" thickBot="1" x14ac:dyDescent="0.3"/>
    <row r="24" spans="1:17" x14ac:dyDescent="0.25">
      <c r="B24" s="230" t="s">
        <v>15</v>
      </c>
      <c r="C24" s="229" t="s">
        <v>19</v>
      </c>
      <c r="D24" s="227"/>
      <c r="E24" s="227"/>
      <c r="F24" s="227"/>
      <c r="G24" s="228"/>
      <c r="H24" s="229" t="s">
        <v>26</v>
      </c>
      <c r="I24" s="227"/>
      <c r="J24" s="227"/>
      <c r="K24" s="227"/>
      <c r="L24" s="228"/>
      <c r="M24" s="229" t="s">
        <v>27</v>
      </c>
      <c r="N24" s="227"/>
      <c r="O24" s="227"/>
      <c r="P24" s="227"/>
      <c r="Q24" s="228"/>
    </row>
    <row r="25" spans="1:17" x14ac:dyDescent="0.25">
      <c r="B25" s="231"/>
      <c r="C25" s="16" t="s">
        <v>16</v>
      </c>
      <c r="D25" s="8" t="s">
        <v>17</v>
      </c>
      <c r="E25" s="8" t="s">
        <v>18</v>
      </c>
      <c r="F25" s="2" t="s">
        <v>20</v>
      </c>
      <c r="G25" s="17" t="s">
        <v>21</v>
      </c>
      <c r="H25" s="16" t="s">
        <v>16</v>
      </c>
      <c r="I25" s="8" t="s">
        <v>17</v>
      </c>
      <c r="J25" s="8" t="s">
        <v>18</v>
      </c>
      <c r="K25" s="2" t="s">
        <v>20</v>
      </c>
      <c r="L25" s="17" t="s">
        <v>21</v>
      </c>
      <c r="M25" s="16" t="s">
        <v>16</v>
      </c>
      <c r="N25" s="8" t="s">
        <v>17</v>
      </c>
      <c r="O25" s="8" t="s">
        <v>18</v>
      </c>
      <c r="P25" s="2" t="s">
        <v>20</v>
      </c>
      <c r="Q25" s="17" t="s">
        <v>21</v>
      </c>
    </row>
    <row r="26" spans="1:17" x14ac:dyDescent="0.25">
      <c r="B26" s="111" t="s">
        <v>39</v>
      </c>
      <c r="C26" s="18">
        <f>B14</f>
        <v>583</v>
      </c>
      <c r="D26" s="3">
        <f>C14</f>
        <v>1579</v>
      </c>
      <c r="E26" s="3">
        <f>D14</f>
        <v>544</v>
      </c>
      <c r="F26" s="9">
        <f>AVERAGE(C26:E26)</f>
        <v>902</v>
      </c>
      <c r="G26" s="125">
        <f t="shared" ref="G26:G31" si="0">F26/$G$34</f>
        <v>1.9439655172413792</v>
      </c>
      <c r="H26" s="24">
        <f>E14</f>
        <v>493</v>
      </c>
      <c r="I26" s="29">
        <f t="shared" ref="I26:J31" si="1">F14</f>
        <v>653</v>
      </c>
      <c r="J26" s="29">
        <f t="shared" si="1"/>
        <v>840</v>
      </c>
      <c r="K26" s="9">
        <f>AVERAGE(H26:J26)</f>
        <v>662</v>
      </c>
      <c r="L26" s="125">
        <f t="shared" ref="L26:L31" si="2">K26/$G$34</f>
        <v>1.4267241379310345</v>
      </c>
      <c r="M26" s="24">
        <f>H14</f>
        <v>561</v>
      </c>
      <c r="N26" s="1">
        <f t="shared" ref="N26:O31" si="3">I14</f>
        <v>626</v>
      </c>
      <c r="O26" s="1">
        <f t="shared" si="3"/>
        <v>431</v>
      </c>
      <c r="P26" s="9">
        <f>AVERAGE(M26:O26)</f>
        <v>539.33333333333337</v>
      </c>
      <c r="Q26" s="125">
        <f t="shared" ref="Q26:Q31" si="4">P26/$G$34</f>
        <v>1.1623563218390804</v>
      </c>
    </row>
    <row r="27" spans="1:17" x14ac:dyDescent="0.25">
      <c r="B27" s="42" t="s">
        <v>41</v>
      </c>
      <c r="C27" s="18">
        <f t="shared" ref="C27:E31" si="5">B15</f>
        <v>529</v>
      </c>
      <c r="D27" s="3">
        <f t="shared" si="5"/>
        <v>611</v>
      </c>
      <c r="E27" s="3">
        <f t="shared" si="5"/>
        <v>572</v>
      </c>
      <c r="F27" s="9">
        <f t="shared" ref="F27:F31" si="6">AVERAGE(C27:E27)</f>
        <v>570.66666666666663</v>
      </c>
      <c r="G27" s="125">
        <f t="shared" si="0"/>
        <v>1.2298850574712643</v>
      </c>
      <c r="H27" s="24">
        <f t="shared" ref="H27:H31" si="7">E15</f>
        <v>467</v>
      </c>
      <c r="I27" s="29">
        <f t="shared" si="1"/>
        <v>433</v>
      </c>
      <c r="J27" s="29">
        <f t="shared" si="1"/>
        <v>523</v>
      </c>
      <c r="K27" s="9">
        <f t="shared" ref="K27:K31" si="8">AVERAGE(H27:J27)</f>
        <v>474.33333333333331</v>
      </c>
      <c r="L27" s="125">
        <f t="shared" si="2"/>
        <v>1.0222701149425286</v>
      </c>
      <c r="M27" s="24">
        <f t="shared" ref="M27:M31" si="9">H15</f>
        <v>394</v>
      </c>
      <c r="N27" s="1">
        <f t="shared" si="3"/>
        <v>456</v>
      </c>
      <c r="O27" s="1">
        <f t="shared" si="3"/>
        <v>511</v>
      </c>
      <c r="P27" s="9">
        <f t="shared" ref="P27:P31" si="10">AVERAGE(M27:O27)</f>
        <v>453.66666666666669</v>
      </c>
      <c r="Q27" s="125">
        <f t="shared" si="4"/>
        <v>0.97772988505747127</v>
      </c>
    </row>
    <row r="28" spans="1:17" x14ac:dyDescent="0.25">
      <c r="B28" s="42" t="s">
        <v>42</v>
      </c>
      <c r="C28" s="18">
        <f t="shared" si="5"/>
        <v>1921</v>
      </c>
      <c r="D28" s="3">
        <f t="shared" si="5"/>
        <v>2801</v>
      </c>
      <c r="E28" s="3">
        <f t="shared" si="5"/>
        <v>1908</v>
      </c>
      <c r="F28" s="9">
        <f t="shared" si="6"/>
        <v>2210</v>
      </c>
      <c r="G28" s="30">
        <f t="shared" si="0"/>
        <v>4.7629310344827589</v>
      </c>
      <c r="H28" s="24">
        <f t="shared" si="7"/>
        <v>1763</v>
      </c>
      <c r="I28" s="1">
        <f t="shared" si="1"/>
        <v>942</v>
      </c>
      <c r="J28" s="1">
        <f t="shared" si="1"/>
        <v>793</v>
      </c>
      <c r="K28" s="9">
        <f t="shared" si="8"/>
        <v>1166</v>
      </c>
      <c r="L28" s="125">
        <f t="shared" si="2"/>
        <v>2.5129310344827585</v>
      </c>
      <c r="M28" s="24">
        <f t="shared" si="9"/>
        <v>831</v>
      </c>
      <c r="N28" s="1">
        <f t="shared" si="3"/>
        <v>809</v>
      </c>
      <c r="O28" s="1">
        <f t="shared" si="3"/>
        <v>795</v>
      </c>
      <c r="P28" s="9">
        <f t="shared" si="10"/>
        <v>811.66666666666663</v>
      </c>
      <c r="Q28" s="125">
        <f t="shared" si="4"/>
        <v>1.7492816091954022</v>
      </c>
    </row>
    <row r="29" spans="1:17" x14ac:dyDescent="0.25">
      <c r="B29" s="42" t="s">
        <v>35</v>
      </c>
      <c r="C29" s="18">
        <f t="shared" si="5"/>
        <v>594</v>
      </c>
      <c r="D29" s="3">
        <f t="shared" si="5"/>
        <v>1027</v>
      </c>
      <c r="E29" s="3">
        <f t="shared" si="5"/>
        <v>628</v>
      </c>
      <c r="F29" s="9">
        <f t="shared" si="6"/>
        <v>749.66666666666663</v>
      </c>
      <c r="G29" s="125">
        <f t="shared" si="0"/>
        <v>1.6156609195402298</v>
      </c>
      <c r="H29" s="24">
        <f t="shared" si="7"/>
        <v>561</v>
      </c>
      <c r="I29" s="1">
        <f t="shared" si="1"/>
        <v>972</v>
      </c>
      <c r="J29" s="1">
        <f t="shared" si="1"/>
        <v>612</v>
      </c>
      <c r="K29" s="9">
        <f t="shared" si="8"/>
        <v>715</v>
      </c>
      <c r="L29" s="125">
        <f t="shared" si="2"/>
        <v>1.540948275862069</v>
      </c>
      <c r="M29" s="24">
        <f t="shared" si="9"/>
        <v>895</v>
      </c>
      <c r="N29" s="1">
        <f t="shared" si="3"/>
        <v>559</v>
      </c>
      <c r="O29" s="1">
        <f t="shared" si="3"/>
        <v>541</v>
      </c>
      <c r="P29" s="9">
        <f t="shared" si="10"/>
        <v>665</v>
      </c>
      <c r="Q29" s="125">
        <f t="shared" si="4"/>
        <v>1.4331896551724137</v>
      </c>
    </row>
    <row r="30" spans="1:17" x14ac:dyDescent="0.25">
      <c r="B30" s="42" t="s">
        <v>36</v>
      </c>
      <c r="C30" s="18">
        <f t="shared" si="5"/>
        <v>4053</v>
      </c>
      <c r="D30" s="3">
        <f t="shared" si="5"/>
        <v>7809</v>
      </c>
      <c r="E30" s="3">
        <f t="shared" si="5"/>
        <v>12003</v>
      </c>
      <c r="F30" s="9">
        <f t="shared" si="6"/>
        <v>7955</v>
      </c>
      <c r="G30" s="30">
        <f t="shared" si="0"/>
        <v>17.144396551724139</v>
      </c>
      <c r="H30" s="24">
        <f t="shared" si="7"/>
        <v>2416</v>
      </c>
      <c r="I30" s="1">
        <f t="shared" si="1"/>
        <v>3201</v>
      </c>
      <c r="J30" s="1">
        <f t="shared" si="1"/>
        <v>2770</v>
      </c>
      <c r="K30" s="9">
        <f t="shared" si="8"/>
        <v>2795.6666666666665</v>
      </c>
      <c r="L30" s="30">
        <f t="shared" si="2"/>
        <v>6.0251436781609193</v>
      </c>
      <c r="M30" s="24">
        <f t="shared" si="9"/>
        <v>606</v>
      </c>
      <c r="N30" s="1">
        <f t="shared" si="3"/>
        <v>868</v>
      </c>
      <c r="O30" s="1">
        <f t="shared" si="3"/>
        <v>854</v>
      </c>
      <c r="P30" s="9">
        <f t="shared" si="10"/>
        <v>776</v>
      </c>
      <c r="Q30" s="125">
        <f t="shared" si="4"/>
        <v>1.6724137931034482</v>
      </c>
    </row>
    <row r="31" spans="1:17" ht="15.75" thickBot="1" x14ac:dyDescent="0.3">
      <c r="B31" s="43" t="s">
        <v>37</v>
      </c>
      <c r="C31" s="20">
        <f t="shared" si="5"/>
        <v>696</v>
      </c>
      <c r="D31" s="21">
        <f t="shared" si="5"/>
        <v>1080</v>
      </c>
      <c r="E31" s="21">
        <f t="shared" si="5"/>
        <v>918</v>
      </c>
      <c r="F31" s="22">
        <f t="shared" si="6"/>
        <v>898</v>
      </c>
      <c r="G31" s="124">
        <f t="shared" si="0"/>
        <v>1.9353448275862069</v>
      </c>
      <c r="H31" s="25">
        <f t="shared" si="7"/>
        <v>902</v>
      </c>
      <c r="I31" s="26">
        <f t="shared" si="1"/>
        <v>1026</v>
      </c>
      <c r="J31" s="26">
        <f t="shared" si="1"/>
        <v>977</v>
      </c>
      <c r="K31" s="22">
        <f t="shared" si="8"/>
        <v>968.33333333333337</v>
      </c>
      <c r="L31" s="124">
        <f t="shared" si="2"/>
        <v>2.0869252873563218</v>
      </c>
      <c r="M31" s="25">
        <f t="shared" si="9"/>
        <v>894</v>
      </c>
      <c r="N31" s="26">
        <f t="shared" si="3"/>
        <v>867</v>
      </c>
      <c r="O31" s="26">
        <f t="shared" si="3"/>
        <v>835</v>
      </c>
      <c r="P31" s="22">
        <f t="shared" si="10"/>
        <v>865.33333333333337</v>
      </c>
      <c r="Q31" s="124">
        <f t="shared" si="4"/>
        <v>1.8649425287356323</v>
      </c>
    </row>
    <row r="33" spans="2:7" x14ac:dyDescent="0.25">
      <c r="B33" s="2" t="s">
        <v>22</v>
      </c>
      <c r="C33" s="7" t="s">
        <v>16</v>
      </c>
      <c r="D33" s="8" t="s">
        <v>17</v>
      </c>
      <c r="E33" s="8" t="s">
        <v>18</v>
      </c>
      <c r="F33" s="8" t="s">
        <v>31</v>
      </c>
      <c r="G33" s="2" t="s">
        <v>20</v>
      </c>
    </row>
    <row r="34" spans="2:7" x14ac:dyDescent="0.25">
      <c r="B34" s="13" t="s">
        <v>23</v>
      </c>
      <c r="C34" s="11">
        <f>K14</f>
        <v>275</v>
      </c>
      <c r="D34" s="12">
        <f>K15</f>
        <v>390</v>
      </c>
      <c r="E34" s="12">
        <f>K16</f>
        <v>655</v>
      </c>
      <c r="F34" s="12">
        <f>K17</f>
        <v>536</v>
      </c>
      <c r="G34" s="15">
        <f>AVERAGE(C34:F34)</f>
        <v>464</v>
      </c>
    </row>
    <row r="35" spans="2:7" x14ac:dyDescent="0.25">
      <c r="B35" s="14" t="s">
        <v>25</v>
      </c>
      <c r="C35" s="4">
        <f>K18</f>
        <v>781</v>
      </c>
      <c r="D35" s="5">
        <f>K19</f>
        <v>664</v>
      </c>
      <c r="E35" s="5"/>
      <c r="F35" s="5"/>
      <c r="G35" s="10">
        <f>AVERAGE(C35:F35)</f>
        <v>722.5</v>
      </c>
    </row>
    <row r="37" spans="2:7" x14ac:dyDescent="0.25">
      <c r="B37" s="27" t="s">
        <v>24</v>
      </c>
      <c r="C37" s="96" t="s">
        <v>29</v>
      </c>
      <c r="F37" s="31" t="s">
        <v>30</v>
      </c>
    </row>
  </sheetData>
  <mergeCells count="4">
    <mergeCell ref="B24:B25"/>
    <mergeCell ref="C24:G24"/>
    <mergeCell ref="H24:L24"/>
    <mergeCell ref="M24:Q2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39"/>
  <sheetViews>
    <sheetView topLeftCell="A16" workbookViewId="0">
      <selection activeCell="K36" sqref="K36"/>
    </sheetView>
  </sheetViews>
  <sheetFormatPr defaultRowHeight="15" x14ac:dyDescent="0.25"/>
  <cols>
    <col min="1" max="1" width="4.28515625" style="57" customWidth="1"/>
    <col min="2" max="2" width="14.7109375" style="57" customWidth="1"/>
    <col min="3" max="16384" width="9.140625" style="57"/>
  </cols>
  <sheetData>
    <row r="3" spans="1:13" x14ac:dyDescent="0.25">
      <c r="A3" s="130" t="s">
        <v>0</v>
      </c>
      <c r="B3" s="129"/>
      <c r="C3" s="129"/>
      <c r="D3" s="130" t="s">
        <v>1</v>
      </c>
      <c r="E3" s="129"/>
      <c r="F3" s="129"/>
      <c r="G3" s="129"/>
      <c r="H3" s="129"/>
      <c r="I3" s="129"/>
      <c r="J3" s="129"/>
      <c r="K3" s="130" t="s">
        <v>62</v>
      </c>
      <c r="L3" s="129"/>
      <c r="M3" s="129"/>
    </row>
    <row r="4" spans="1:13" x14ac:dyDescent="0.25">
      <c r="A4" s="130" t="s">
        <v>2</v>
      </c>
      <c r="B4" s="129"/>
      <c r="C4" s="129"/>
      <c r="D4" s="129"/>
      <c r="E4" s="129"/>
      <c r="F4" s="129"/>
      <c r="G4" s="129"/>
      <c r="H4" s="129"/>
      <c r="I4" s="130" t="s">
        <v>3</v>
      </c>
      <c r="J4" s="129"/>
      <c r="K4" s="130" t="s">
        <v>63</v>
      </c>
      <c r="L4" s="129"/>
      <c r="M4" s="129"/>
    </row>
    <row r="5" spans="1:13" x14ac:dyDescent="0.25">
      <c r="A5" s="130" t="s">
        <v>4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</row>
    <row r="6" spans="1:13" x14ac:dyDescent="0.25">
      <c r="A6" s="130" t="s">
        <v>64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</row>
    <row r="7" spans="1:13" x14ac:dyDescent="0.25">
      <c r="A7" s="130" t="s">
        <v>65</v>
      </c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</row>
    <row r="8" spans="1:13" x14ac:dyDescent="0.25">
      <c r="A8" s="130" t="s">
        <v>5</v>
      </c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</row>
    <row r="9" spans="1:13" x14ac:dyDescent="0.25">
      <c r="A9" s="112"/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</row>
    <row r="10" spans="1:13" x14ac:dyDescent="0.25">
      <c r="A10" s="112"/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</row>
    <row r="11" spans="1:13" x14ac:dyDescent="0.25">
      <c r="A11" s="112"/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</row>
    <row r="12" spans="1:13" x14ac:dyDescent="0.25">
      <c r="A12" s="129"/>
      <c r="B12" s="129" t="s">
        <v>6</v>
      </c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</row>
    <row r="13" spans="1:13" x14ac:dyDescent="0.25">
      <c r="A13" s="129"/>
      <c r="B13" s="131">
        <v>1</v>
      </c>
      <c r="C13" s="131">
        <v>2</v>
      </c>
      <c r="D13" s="131">
        <v>3</v>
      </c>
      <c r="E13" s="131">
        <v>4</v>
      </c>
      <c r="F13" s="131">
        <v>5</v>
      </c>
      <c r="G13" s="131">
        <v>6</v>
      </c>
      <c r="H13" s="131">
        <v>7</v>
      </c>
      <c r="I13" s="131">
        <v>8</v>
      </c>
      <c r="J13" s="131">
        <v>9</v>
      </c>
      <c r="K13" s="131">
        <v>10</v>
      </c>
      <c r="L13" s="131">
        <v>11</v>
      </c>
      <c r="M13" s="131">
        <v>12</v>
      </c>
    </row>
    <row r="14" spans="1:13" x14ac:dyDescent="0.25">
      <c r="A14" s="131" t="s">
        <v>7</v>
      </c>
      <c r="B14" s="132">
        <v>6466</v>
      </c>
      <c r="C14" s="133">
        <v>6973</v>
      </c>
      <c r="D14" s="133">
        <v>7624</v>
      </c>
      <c r="E14" s="133">
        <v>706</v>
      </c>
      <c r="F14" s="133">
        <v>608</v>
      </c>
      <c r="G14" s="133">
        <v>776</v>
      </c>
      <c r="H14" s="133">
        <v>584</v>
      </c>
      <c r="I14" s="133">
        <v>591</v>
      </c>
      <c r="J14" s="133">
        <v>745</v>
      </c>
      <c r="K14" s="133">
        <v>527</v>
      </c>
      <c r="L14" s="133"/>
      <c r="M14" s="134"/>
    </row>
    <row r="15" spans="1:13" x14ac:dyDescent="0.25">
      <c r="A15" s="131" t="s">
        <v>8</v>
      </c>
      <c r="B15" s="135">
        <v>5347</v>
      </c>
      <c r="C15" s="136">
        <v>5482</v>
      </c>
      <c r="D15" s="136">
        <v>5714</v>
      </c>
      <c r="E15" s="136">
        <v>658</v>
      </c>
      <c r="F15" s="136">
        <v>833</v>
      </c>
      <c r="G15" s="136">
        <v>782</v>
      </c>
      <c r="H15" s="136">
        <v>837</v>
      </c>
      <c r="I15" s="136">
        <v>692</v>
      </c>
      <c r="J15" s="136">
        <v>589</v>
      </c>
      <c r="K15" s="136">
        <v>523</v>
      </c>
      <c r="L15" s="136"/>
      <c r="M15" s="137"/>
    </row>
    <row r="16" spans="1:13" x14ac:dyDescent="0.25">
      <c r="A16" s="131" t="s">
        <v>9</v>
      </c>
      <c r="B16" s="135">
        <v>1308</v>
      </c>
      <c r="C16" s="136">
        <v>690</v>
      </c>
      <c r="D16" s="136">
        <v>718</v>
      </c>
      <c r="E16" s="136">
        <v>563</v>
      </c>
      <c r="F16" s="136">
        <v>614</v>
      </c>
      <c r="G16" s="136">
        <v>552</v>
      </c>
      <c r="H16" s="136">
        <v>501</v>
      </c>
      <c r="I16" s="136">
        <v>559</v>
      </c>
      <c r="J16" s="136">
        <v>601</v>
      </c>
      <c r="K16" s="136">
        <v>500</v>
      </c>
      <c r="L16" s="136"/>
      <c r="M16" s="137"/>
    </row>
    <row r="17" spans="1:17" x14ac:dyDescent="0.25">
      <c r="A17" s="131" t="s">
        <v>10</v>
      </c>
      <c r="B17" s="135">
        <v>11972</v>
      </c>
      <c r="C17" s="136">
        <v>8652</v>
      </c>
      <c r="D17" s="136">
        <v>8169</v>
      </c>
      <c r="E17" s="136">
        <v>6849</v>
      </c>
      <c r="F17" s="136">
        <v>6164</v>
      </c>
      <c r="G17" s="136">
        <v>5453</v>
      </c>
      <c r="H17" s="136">
        <v>3607</v>
      </c>
      <c r="I17" s="136">
        <v>3631</v>
      </c>
      <c r="J17" s="136">
        <v>3805</v>
      </c>
      <c r="K17" s="136">
        <v>529</v>
      </c>
      <c r="L17" s="136"/>
      <c r="M17" s="137"/>
    </row>
    <row r="18" spans="1:17" x14ac:dyDescent="0.25">
      <c r="A18" s="131" t="s">
        <v>11</v>
      </c>
      <c r="B18" s="135">
        <v>6236</v>
      </c>
      <c r="C18" s="136">
        <v>6206</v>
      </c>
      <c r="D18" s="136">
        <v>6436</v>
      </c>
      <c r="E18" s="136">
        <v>6213</v>
      </c>
      <c r="F18" s="136">
        <v>6677</v>
      </c>
      <c r="G18" s="136">
        <v>6528</v>
      </c>
      <c r="H18" s="136">
        <v>2776</v>
      </c>
      <c r="I18" s="136">
        <v>2843</v>
      </c>
      <c r="J18" s="136">
        <v>2706</v>
      </c>
      <c r="K18" s="136">
        <v>576</v>
      </c>
      <c r="L18" s="136"/>
      <c r="M18" s="137"/>
    </row>
    <row r="19" spans="1:17" x14ac:dyDescent="0.25">
      <c r="A19" s="131" t="s">
        <v>12</v>
      </c>
      <c r="B19" s="135">
        <v>682</v>
      </c>
      <c r="C19" s="136">
        <v>611</v>
      </c>
      <c r="D19" s="136">
        <v>632</v>
      </c>
      <c r="E19" s="136">
        <v>536</v>
      </c>
      <c r="F19" s="136">
        <v>561</v>
      </c>
      <c r="G19" s="136">
        <v>557</v>
      </c>
      <c r="H19" s="136">
        <v>559</v>
      </c>
      <c r="I19" s="136">
        <v>553</v>
      </c>
      <c r="J19" s="136">
        <v>738</v>
      </c>
      <c r="K19" s="136">
        <v>534</v>
      </c>
      <c r="L19" s="136"/>
      <c r="M19" s="137"/>
    </row>
    <row r="20" spans="1:17" x14ac:dyDescent="0.25">
      <c r="A20" s="131" t="s">
        <v>13</v>
      </c>
      <c r="B20" s="135">
        <v>970</v>
      </c>
      <c r="C20" s="136">
        <v>831</v>
      </c>
      <c r="D20" s="136">
        <v>765</v>
      </c>
      <c r="E20" s="136">
        <v>755</v>
      </c>
      <c r="F20" s="136">
        <v>706</v>
      </c>
      <c r="G20" s="136">
        <v>704</v>
      </c>
      <c r="H20" s="136">
        <v>667</v>
      </c>
      <c r="I20" s="136">
        <v>594</v>
      </c>
      <c r="J20" s="136">
        <v>609</v>
      </c>
      <c r="K20" s="136">
        <v>575</v>
      </c>
      <c r="L20" s="136"/>
      <c r="M20" s="137"/>
    </row>
    <row r="21" spans="1:17" x14ac:dyDescent="0.25">
      <c r="A21" s="131" t="s">
        <v>14</v>
      </c>
      <c r="B21" s="138">
        <v>19625</v>
      </c>
      <c r="C21" s="139">
        <v>13951</v>
      </c>
      <c r="D21" s="139">
        <v>21260</v>
      </c>
      <c r="E21" s="139">
        <v>8164</v>
      </c>
      <c r="F21" s="139">
        <v>7668</v>
      </c>
      <c r="G21" s="139">
        <v>7811</v>
      </c>
      <c r="H21" s="139">
        <v>695</v>
      </c>
      <c r="I21" s="139">
        <v>645</v>
      </c>
      <c r="J21" s="139">
        <v>676</v>
      </c>
      <c r="K21" s="139">
        <v>508</v>
      </c>
      <c r="L21" s="139"/>
      <c r="M21" s="140"/>
    </row>
    <row r="23" spans="1:17" ht="15.75" thickBot="1" x14ac:dyDescent="0.3"/>
    <row r="24" spans="1:17" x14ac:dyDescent="0.25">
      <c r="B24" s="230" t="s">
        <v>15</v>
      </c>
      <c r="C24" s="229" t="s">
        <v>19</v>
      </c>
      <c r="D24" s="227"/>
      <c r="E24" s="227"/>
      <c r="F24" s="227"/>
      <c r="G24" s="228"/>
      <c r="H24" s="229" t="s">
        <v>26</v>
      </c>
      <c r="I24" s="227"/>
      <c r="J24" s="227"/>
      <c r="K24" s="227"/>
      <c r="L24" s="228"/>
      <c r="M24" s="229" t="s">
        <v>27</v>
      </c>
      <c r="N24" s="227"/>
      <c r="O24" s="227"/>
      <c r="P24" s="227"/>
      <c r="Q24" s="228"/>
    </row>
    <row r="25" spans="1:17" x14ac:dyDescent="0.25">
      <c r="B25" s="231"/>
      <c r="C25" s="16" t="s">
        <v>16</v>
      </c>
      <c r="D25" s="8" t="s">
        <v>17</v>
      </c>
      <c r="E25" s="8" t="s">
        <v>18</v>
      </c>
      <c r="F25" s="2" t="s">
        <v>20</v>
      </c>
      <c r="G25" s="17" t="s">
        <v>21</v>
      </c>
      <c r="H25" s="16" t="s">
        <v>16</v>
      </c>
      <c r="I25" s="8" t="s">
        <v>17</v>
      </c>
      <c r="J25" s="8" t="s">
        <v>18</v>
      </c>
      <c r="K25" s="2" t="s">
        <v>20</v>
      </c>
      <c r="L25" s="17" t="s">
        <v>21</v>
      </c>
      <c r="M25" s="16" t="s">
        <v>16</v>
      </c>
      <c r="N25" s="8" t="s">
        <v>17</v>
      </c>
      <c r="O25" s="8" t="s">
        <v>18</v>
      </c>
      <c r="P25" s="2" t="s">
        <v>20</v>
      </c>
      <c r="Q25" s="17" t="s">
        <v>21</v>
      </c>
    </row>
    <row r="26" spans="1:17" x14ac:dyDescent="0.25">
      <c r="B26" s="42" t="s">
        <v>43</v>
      </c>
      <c r="C26" s="18">
        <f>B14</f>
        <v>6466</v>
      </c>
      <c r="D26" s="3">
        <f>C14</f>
        <v>6973</v>
      </c>
      <c r="E26" s="3">
        <f>D14</f>
        <v>7624</v>
      </c>
      <c r="F26" s="9">
        <f>AVERAGE(C26:E26)</f>
        <v>7021</v>
      </c>
      <c r="G26" s="30">
        <f>F26/$G$36</f>
        <v>13.589032258064517</v>
      </c>
      <c r="H26" s="24">
        <f>E14</f>
        <v>706</v>
      </c>
      <c r="I26" s="29">
        <f t="shared" ref="I26:J33" si="0">F14</f>
        <v>608</v>
      </c>
      <c r="J26" s="29">
        <f t="shared" si="0"/>
        <v>776</v>
      </c>
      <c r="K26" s="9">
        <f>AVERAGE(H26:J26)</f>
        <v>696.66666666666663</v>
      </c>
      <c r="L26" s="125">
        <f>K26/$G$36</f>
        <v>1.3483870967741935</v>
      </c>
      <c r="M26" s="24">
        <f>H14</f>
        <v>584</v>
      </c>
      <c r="N26" s="1">
        <f t="shared" ref="N26:O33" si="1">I14</f>
        <v>591</v>
      </c>
      <c r="O26" s="1">
        <f t="shared" si="1"/>
        <v>745</v>
      </c>
      <c r="P26" s="9">
        <f>AVERAGE(M26:O26)</f>
        <v>640</v>
      </c>
      <c r="Q26" s="125">
        <f>P26/$G$36</f>
        <v>1.2387096774193549</v>
      </c>
    </row>
    <row r="27" spans="1:17" x14ac:dyDescent="0.25">
      <c r="B27" s="42" t="s">
        <v>40</v>
      </c>
      <c r="C27" s="18">
        <f t="shared" ref="C27:E33" si="2">B15</f>
        <v>5347</v>
      </c>
      <c r="D27" s="3">
        <f t="shared" si="2"/>
        <v>5482</v>
      </c>
      <c r="E27" s="3">
        <f t="shared" si="2"/>
        <v>5714</v>
      </c>
      <c r="F27" s="9">
        <f t="shared" ref="F27:F33" si="3">AVERAGE(C27:E27)</f>
        <v>5514.333333333333</v>
      </c>
      <c r="G27" s="30">
        <f>F27/$G$36</f>
        <v>10.672903225806452</v>
      </c>
      <c r="H27" s="24">
        <f t="shared" ref="H27:H33" si="4">E15</f>
        <v>658</v>
      </c>
      <c r="I27" s="29">
        <f t="shared" si="0"/>
        <v>833</v>
      </c>
      <c r="J27" s="29">
        <f t="shared" si="0"/>
        <v>782</v>
      </c>
      <c r="K27" s="9">
        <f t="shared" ref="K27:K33" si="5">AVERAGE(H27:J27)</f>
        <v>757.66666666666663</v>
      </c>
      <c r="L27" s="125">
        <f>K27/$G$36</f>
        <v>1.4664516129032259</v>
      </c>
      <c r="M27" s="24">
        <f t="shared" ref="M27:M33" si="6">H15</f>
        <v>837</v>
      </c>
      <c r="N27" s="1">
        <f t="shared" si="1"/>
        <v>692</v>
      </c>
      <c r="O27" s="1">
        <f t="shared" si="1"/>
        <v>589</v>
      </c>
      <c r="P27" s="9">
        <f t="shared" ref="P27:P33" si="7">AVERAGE(M27:O27)</f>
        <v>706</v>
      </c>
      <c r="Q27" s="125">
        <f>P27/$G$36</f>
        <v>1.3664516129032258</v>
      </c>
    </row>
    <row r="28" spans="1:17" x14ac:dyDescent="0.25">
      <c r="B28" s="42" t="s">
        <v>34</v>
      </c>
      <c r="C28" s="18">
        <f t="shared" si="2"/>
        <v>1308</v>
      </c>
      <c r="D28" s="3">
        <f t="shared" si="2"/>
        <v>690</v>
      </c>
      <c r="E28" s="3">
        <f t="shared" si="2"/>
        <v>718</v>
      </c>
      <c r="F28" s="9">
        <f t="shared" si="3"/>
        <v>905.33333333333337</v>
      </c>
      <c r="G28" s="19">
        <f>F28/$G$36</f>
        <v>1.7522580645161292</v>
      </c>
      <c r="H28" s="24">
        <f t="shared" si="4"/>
        <v>563</v>
      </c>
      <c r="I28" s="6"/>
      <c r="J28" s="1">
        <f t="shared" si="0"/>
        <v>552</v>
      </c>
      <c r="K28" s="9">
        <f t="shared" si="5"/>
        <v>557.5</v>
      </c>
      <c r="L28" s="19">
        <f>K28/$G$36</f>
        <v>1.0790322580645162</v>
      </c>
      <c r="M28" s="24">
        <f t="shared" si="6"/>
        <v>501</v>
      </c>
      <c r="N28" s="1">
        <f t="shared" si="1"/>
        <v>559</v>
      </c>
      <c r="O28" s="1">
        <f t="shared" si="1"/>
        <v>601</v>
      </c>
      <c r="P28" s="9">
        <f t="shared" si="7"/>
        <v>553.66666666666663</v>
      </c>
      <c r="Q28" s="19">
        <f>P28/$G$36</f>
        <v>1.0716129032258064</v>
      </c>
    </row>
    <row r="29" spans="1:17" x14ac:dyDescent="0.25">
      <c r="B29" s="42" t="s">
        <v>33</v>
      </c>
      <c r="C29" s="18">
        <f t="shared" si="2"/>
        <v>11972</v>
      </c>
      <c r="D29" s="3">
        <f t="shared" si="2"/>
        <v>8652</v>
      </c>
      <c r="E29" s="3">
        <f t="shared" si="2"/>
        <v>8169</v>
      </c>
      <c r="F29" s="9">
        <f t="shared" si="3"/>
        <v>9597.6666666666661</v>
      </c>
      <c r="G29" s="30">
        <f>F29/$G$36</f>
        <v>18.576129032258066</v>
      </c>
      <c r="H29" s="24">
        <f t="shared" si="4"/>
        <v>6849</v>
      </c>
      <c r="I29" s="1">
        <f t="shared" si="0"/>
        <v>6164</v>
      </c>
      <c r="J29" s="1">
        <f t="shared" si="0"/>
        <v>5453</v>
      </c>
      <c r="K29" s="9">
        <f t="shared" si="5"/>
        <v>6155.333333333333</v>
      </c>
      <c r="L29" s="30">
        <f>K29/$G$36</f>
        <v>11.913548387096775</v>
      </c>
      <c r="M29" s="24">
        <f t="shared" si="6"/>
        <v>3607</v>
      </c>
      <c r="N29" s="1">
        <f t="shared" si="1"/>
        <v>3631</v>
      </c>
      <c r="O29" s="1">
        <f t="shared" si="1"/>
        <v>3805</v>
      </c>
      <c r="P29" s="9">
        <f t="shared" si="7"/>
        <v>3681</v>
      </c>
      <c r="Q29" s="30">
        <f>P29/$G$36</f>
        <v>7.1245161290322585</v>
      </c>
    </row>
    <row r="30" spans="1:17" x14ac:dyDescent="0.25">
      <c r="B30" s="42" t="s">
        <v>32</v>
      </c>
      <c r="C30" s="18">
        <f t="shared" si="2"/>
        <v>6236</v>
      </c>
      <c r="D30" s="3">
        <f t="shared" si="2"/>
        <v>6206</v>
      </c>
      <c r="E30" s="3">
        <f t="shared" si="2"/>
        <v>6436</v>
      </c>
      <c r="F30" s="9">
        <f t="shared" si="3"/>
        <v>6292.666666666667</v>
      </c>
      <c r="G30" s="30">
        <f>F30/$G$36</f>
        <v>12.179354838709679</v>
      </c>
      <c r="H30" s="24">
        <f t="shared" si="4"/>
        <v>6213</v>
      </c>
      <c r="I30" s="1">
        <f t="shared" si="0"/>
        <v>6677</v>
      </c>
      <c r="J30" s="1">
        <f t="shared" si="0"/>
        <v>6528</v>
      </c>
      <c r="K30" s="9">
        <f t="shared" si="5"/>
        <v>6472.666666666667</v>
      </c>
      <c r="L30" s="30">
        <f>K30/$G$36</f>
        <v>12.527741935483872</v>
      </c>
      <c r="M30" s="24">
        <f t="shared" si="6"/>
        <v>2776</v>
      </c>
      <c r="N30" s="1">
        <f t="shared" si="1"/>
        <v>2843</v>
      </c>
      <c r="O30" s="1">
        <f t="shared" si="1"/>
        <v>2706</v>
      </c>
      <c r="P30" s="9">
        <f t="shared" si="7"/>
        <v>2775</v>
      </c>
      <c r="Q30" s="30">
        <f>P30/$G$36</f>
        <v>5.370967741935484</v>
      </c>
    </row>
    <row r="31" spans="1:17" x14ac:dyDescent="0.25">
      <c r="B31" s="42" t="s">
        <v>38</v>
      </c>
      <c r="C31" s="18">
        <f t="shared" si="2"/>
        <v>682</v>
      </c>
      <c r="D31" s="3">
        <f t="shared" si="2"/>
        <v>611</v>
      </c>
      <c r="E31" s="3">
        <f t="shared" si="2"/>
        <v>632</v>
      </c>
      <c r="F31" s="9">
        <f t="shared" si="3"/>
        <v>641.66666666666663</v>
      </c>
      <c r="G31" s="125">
        <f>F31/$G$36</f>
        <v>1.2419354838709677</v>
      </c>
      <c r="H31" s="24">
        <f t="shared" si="4"/>
        <v>536</v>
      </c>
      <c r="I31" s="1">
        <f t="shared" si="0"/>
        <v>561</v>
      </c>
      <c r="J31" s="1">
        <f t="shared" si="0"/>
        <v>557</v>
      </c>
      <c r="K31" s="9">
        <f t="shared" si="5"/>
        <v>551.33333333333337</v>
      </c>
      <c r="L31" s="125">
        <f>K31/$G$36</f>
        <v>1.0670967741935486</v>
      </c>
      <c r="M31" s="24">
        <f t="shared" si="6"/>
        <v>559</v>
      </c>
      <c r="N31" s="1">
        <f t="shared" si="1"/>
        <v>553</v>
      </c>
      <c r="O31" s="1">
        <f t="shared" si="1"/>
        <v>738</v>
      </c>
      <c r="P31" s="9">
        <f t="shared" si="7"/>
        <v>616.66666666666663</v>
      </c>
      <c r="Q31" s="125">
        <f>P31/$G$36</f>
        <v>1.1935483870967742</v>
      </c>
    </row>
    <row r="32" spans="1:17" x14ac:dyDescent="0.25">
      <c r="B32" s="42" t="s">
        <v>39</v>
      </c>
      <c r="C32" s="18">
        <f t="shared" si="2"/>
        <v>970</v>
      </c>
      <c r="D32" s="3">
        <f t="shared" si="2"/>
        <v>831</v>
      </c>
      <c r="E32" s="3">
        <f t="shared" si="2"/>
        <v>765</v>
      </c>
      <c r="F32" s="9">
        <f t="shared" si="3"/>
        <v>855.33333333333337</v>
      </c>
      <c r="G32" s="125">
        <f>F32/$G$36</f>
        <v>1.6554838709677422</v>
      </c>
      <c r="H32" s="24">
        <f t="shared" si="4"/>
        <v>755</v>
      </c>
      <c r="I32" s="1">
        <f t="shared" si="0"/>
        <v>706</v>
      </c>
      <c r="J32" s="1">
        <f t="shared" si="0"/>
        <v>704</v>
      </c>
      <c r="K32" s="9">
        <f t="shared" si="5"/>
        <v>721.66666666666663</v>
      </c>
      <c r="L32" s="125">
        <f>K32/$G$36</f>
        <v>1.3967741935483871</v>
      </c>
      <c r="M32" s="24">
        <f t="shared" si="6"/>
        <v>667</v>
      </c>
      <c r="N32" s="1">
        <f t="shared" si="1"/>
        <v>594</v>
      </c>
      <c r="O32" s="1">
        <f t="shared" si="1"/>
        <v>609</v>
      </c>
      <c r="P32" s="9">
        <f t="shared" si="7"/>
        <v>623.33333333333337</v>
      </c>
      <c r="Q32" s="19">
        <f>P32/$G$36</f>
        <v>1.2064516129032259</v>
      </c>
    </row>
    <row r="33" spans="2:17" ht="15.75" thickBot="1" x14ac:dyDescent="0.3">
      <c r="B33" s="43" t="s">
        <v>41</v>
      </c>
      <c r="C33" s="20">
        <f t="shared" si="2"/>
        <v>19625</v>
      </c>
      <c r="D33" s="21">
        <f t="shared" si="2"/>
        <v>13951</v>
      </c>
      <c r="E33" s="21">
        <f t="shared" si="2"/>
        <v>21260</v>
      </c>
      <c r="F33" s="22">
        <f t="shared" si="3"/>
        <v>18278.666666666668</v>
      </c>
      <c r="G33" s="95">
        <f>F33/$G$36</f>
        <v>35.378064516129037</v>
      </c>
      <c r="H33" s="25">
        <f t="shared" si="4"/>
        <v>8164</v>
      </c>
      <c r="I33" s="26">
        <f t="shared" si="0"/>
        <v>7668</v>
      </c>
      <c r="J33" s="26">
        <f t="shared" si="0"/>
        <v>7811</v>
      </c>
      <c r="K33" s="22">
        <f t="shared" si="5"/>
        <v>7881</v>
      </c>
      <c r="L33" s="95">
        <f>K33/$G$36</f>
        <v>15.253548387096775</v>
      </c>
      <c r="M33" s="25">
        <f t="shared" si="6"/>
        <v>695</v>
      </c>
      <c r="N33" s="26">
        <f t="shared" si="1"/>
        <v>645</v>
      </c>
      <c r="O33" s="26">
        <f t="shared" si="1"/>
        <v>676</v>
      </c>
      <c r="P33" s="22">
        <f t="shared" si="7"/>
        <v>672</v>
      </c>
      <c r="Q33" s="23">
        <f>P33/$G$36</f>
        <v>1.3006451612903227</v>
      </c>
    </row>
    <row r="35" spans="2:17" x14ac:dyDescent="0.25">
      <c r="B35" s="2" t="s">
        <v>22</v>
      </c>
      <c r="C35" s="7" t="s">
        <v>16</v>
      </c>
      <c r="D35" s="8" t="s">
        <v>17</v>
      </c>
      <c r="E35" s="8" t="s">
        <v>18</v>
      </c>
      <c r="F35" s="8" t="s">
        <v>31</v>
      </c>
      <c r="G35" s="2" t="s">
        <v>20</v>
      </c>
    </row>
    <row r="36" spans="2:17" x14ac:dyDescent="0.25">
      <c r="B36" s="13" t="s">
        <v>23</v>
      </c>
      <c r="C36" s="11">
        <f>K14</f>
        <v>527</v>
      </c>
      <c r="D36" s="12">
        <f>K15</f>
        <v>523</v>
      </c>
      <c r="E36" s="12">
        <f>K16</f>
        <v>500</v>
      </c>
      <c r="F36" s="12">
        <f>K17</f>
        <v>529</v>
      </c>
      <c r="G36" s="15">
        <f>AVERAGE(C36:E36)</f>
        <v>516.66666666666663</v>
      </c>
    </row>
    <row r="37" spans="2:17" x14ac:dyDescent="0.25">
      <c r="B37" s="14" t="s">
        <v>25</v>
      </c>
      <c r="C37" s="4">
        <f>K18</f>
        <v>576</v>
      </c>
      <c r="D37" s="5">
        <f>K19</f>
        <v>534</v>
      </c>
      <c r="E37" s="5">
        <f>K20</f>
        <v>575</v>
      </c>
      <c r="F37" s="5">
        <f>K21</f>
        <v>508</v>
      </c>
      <c r="G37" s="10">
        <f>AVERAGE(C37:E37)</f>
        <v>561.66666666666663</v>
      </c>
    </row>
    <row r="39" spans="2:17" x14ac:dyDescent="0.25">
      <c r="B39" s="27" t="s">
        <v>24</v>
      </c>
      <c r="C39" s="57" t="s">
        <v>29</v>
      </c>
      <c r="F39" s="31" t="s">
        <v>30</v>
      </c>
    </row>
  </sheetData>
  <mergeCells count="4">
    <mergeCell ref="B24:B25"/>
    <mergeCell ref="C24:G24"/>
    <mergeCell ref="H24:L24"/>
    <mergeCell ref="M24:Q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pH-3_0h_Pl1</vt:lpstr>
      <vt:lpstr>pH-3_0h Pl2</vt:lpstr>
      <vt:lpstr>pH-3_1h_Pl1</vt:lpstr>
      <vt:lpstr>pH-3_1h Pl2 </vt:lpstr>
      <vt:lpstr>pH-3_2h_Pl1</vt:lpstr>
      <vt:lpstr>pH-3_2h Pl2 </vt:lpstr>
      <vt:lpstr>pH-8_0h_Pl1</vt:lpstr>
      <vt:lpstr>pH-8_0h Pl2</vt:lpstr>
      <vt:lpstr>pH-8_1h_Pl1</vt:lpstr>
      <vt:lpstr>pH-8_1h Pl2</vt:lpstr>
      <vt:lpstr>pH-8_2h_Pl1 </vt:lpstr>
      <vt:lpstr>pH-8_2h Pl2 </vt:lpstr>
      <vt:lpstr>Complied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chemicals</dc:creator>
  <cp:lastModifiedBy>Kavita Punia</cp:lastModifiedBy>
  <dcterms:created xsi:type="dcterms:W3CDTF">2015-05-28T09:51:59Z</dcterms:created>
  <dcterms:modified xsi:type="dcterms:W3CDTF">2015-05-28T15:31:11Z</dcterms:modified>
</cp:coreProperties>
</file>